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8 Sponsored Training  Course\"/>
    </mc:Choice>
  </mc:AlternateContent>
  <bookViews>
    <workbookView xWindow="0" yWindow="0" windowWidth="28800" windowHeight="12440"/>
  </bookViews>
  <sheets>
    <sheet name="Prime 5yrs" sheetId="1" r:id="rId1"/>
    <sheet name="Subcontract" sheetId="3" state="hidden" r:id="rId2"/>
  </sheets>
  <definedNames>
    <definedName name="_xlnm.Print_Titles" localSheetId="0">'Prime 5yrs'!$A:$B</definedName>
    <definedName name="_xlnm.Print_Titles" localSheetId="1">Subcontract!$A:$B</definedName>
  </definedNames>
  <calcPr calcId="162913"/>
</workbook>
</file>

<file path=xl/calcChain.xml><?xml version="1.0" encoding="utf-8"?>
<calcChain xmlns="http://schemas.openxmlformats.org/spreadsheetml/2006/main">
  <c r="G7" i="1" l="1"/>
  <c r="H7" i="1"/>
  <c r="I7" i="1"/>
  <c r="G8" i="1"/>
  <c r="H8" i="1"/>
  <c r="I8" i="1"/>
  <c r="G5" i="1"/>
  <c r="H5" i="1"/>
  <c r="I5" i="1"/>
  <c r="G6" i="1"/>
  <c r="H6" i="1"/>
  <c r="I6" i="1"/>
  <c r="I11" i="1"/>
  <c r="I32" i="1"/>
  <c r="I34" i="1"/>
  <c r="AA5" i="1"/>
  <c r="AB5" i="1"/>
  <c r="AC5" i="1"/>
  <c r="AA6" i="1"/>
  <c r="AB6" i="1"/>
  <c r="AC6" i="1"/>
  <c r="AA7" i="1"/>
  <c r="AB7" i="1"/>
  <c r="AC7" i="1"/>
  <c r="AA8" i="1"/>
  <c r="AB8" i="1"/>
  <c r="AC8" i="1"/>
  <c r="AC11" i="1"/>
  <c r="N25" i="1"/>
  <c r="S25" i="1"/>
  <c r="X25" i="1"/>
  <c r="AC25" i="1"/>
  <c r="N26" i="1"/>
  <c r="S26" i="1"/>
  <c r="X26" i="1"/>
  <c r="AC26" i="1"/>
  <c r="N27" i="1"/>
  <c r="S27" i="1"/>
  <c r="X27" i="1"/>
  <c r="AC27" i="1"/>
  <c r="AC32" i="1"/>
  <c r="AC34" i="1"/>
  <c r="AC35" i="1"/>
  <c r="V5" i="1"/>
  <c r="W5" i="1"/>
  <c r="X5" i="1"/>
  <c r="V6" i="1"/>
  <c r="W6" i="1"/>
  <c r="X6" i="1"/>
  <c r="V7" i="1"/>
  <c r="W7" i="1"/>
  <c r="X7" i="1"/>
  <c r="V8" i="1"/>
  <c r="W8" i="1"/>
  <c r="X8" i="1"/>
  <c r="X11" i="1"/>
  <c r="X32" i="1"/>
  <c r="X34" i="1"/>
  <c r="X35" i="1"/>
  <c r="Q5" i="1"/>
  <c r="R5" i="1"/>
  <c r="S5" i="1"/>
  <c r="Q6" i="1"/>
  <c r="R6" i="1"/>
  <c r="S6" i="1"/>
  <c r="Q7" i="1"/>
  <c r="R7" i="1"/>
  <c r="S7" i="1"/>
  <c r="Q8" i="1"/>
  <c r="R8" i="1"/>
  <c r="S8" i="1"/>
  <c r="S11" i="1"/>
  <c r="S32" i="1"/>
  <c r="S34" i="1"/>
  <c r="S35" i="1"/>
  <c r="L5" i="1"/>
  <c r="M5" i="1"/>
  <c r="N5" i="1"/>
  <c r="L6" i="1"/>
  <c r="M6" i="1"/>
  <c r="N6" i="1"/>
  <c r="L7" i="1"/>
  <c r="M7" i="1"/>
  <c r="N7" i="1"/>
  <c r="L8" i="1"/>
  <c r="M8" i="1"/>
  <c r="N8" i="1"/>
  <c r="N11" i="1"/>
  <c r="N32" i="1"/>
  <c r="N34" i="1"/>
  <c r="N35" i="1"/>
  <c r="I35" i="1"/>
  <c r="AF6" i="1"/>
  <c r="AG6" i="1"/>
  <c r="AH6" i="1"/>
  <c r="AI6" i="1"/>
  <c r="AF7" i="1"/>
  <c r="AG7" i="1"/>
  <c r="AH7" i="1"/>
  <c r="AI7" i="1"/>
  <c r="AF8" i="1"/>
  <c r="AG8" i="1"/>
  <c r="AH8" i="1"/>
  <c r="AI8" i="1"/>
  <c r="AI9" i="1"/>
  <c r="AI10" i="1"/>
  <c r="AH9" i="1"/>
  <c r="AH10" i="1"/>
  <c r="AG9" i="1"/>
  <c r="AG10" i="1"/>
  <c r="AF9" i="1"/>
  <c r="AF10" i="1"/>
  <c r="E5" i="1"/>
  <c r="E6" i="1"/>
  <c r="E7" i="1"/>
  <c r="E8" i="1"/>
  <c r="J5" i="1"/>
  <c r="J6" i="1"/>
  <c r="J7" i="1"/>
  <c r="J8" i="1"/>
  <c r="O5" i="1"/>
  <c r="O6" i="1"/>
  <c r="O7" i="1"/>
  <c r="O8" i="1"/>
  <c r="T5" i="1"/>
  <c r="T6" i="1"/>
  <c r="T7" i="1"/>
  <c r="T8" i="1"/>
  <c r="Y5" i="1"/>
  <c r="Y6" i="1"/>
  <c r="Y7" i="1"/>
  <c r="Y8" i="1"/>
  <c r="I36" i="1"/>
  <c r="N28" i="1"/>
  <c r="N29" i="1"/>
  <c r="N36" i="1"/>
  <c r="AA9" i="1"/>
  <c r="AA10" i="1"/>
  <c r="V9" i="1"/>
  <c r="V10" i="1"/>
  <c r="Q9" i="1"/>
  <c r="Q10" i="1"/>
  <c r="L9" i="1"/>
  <c r="L10" i="1"/>
  <c r="G9" i="1"/>
  <c r="G10" i="1"/>
  <c r="H9" i="1"/>
  <c r="I9" i="1"/>
  <c r="H10" i="1"/>
  <c r="I10" i="1"/>
  <c r="S28" i="1"/>
  <c r="X28" i="1"/>
  <c r="AC28" i="1"/>
  <c r="S29" i="1"/>
  <c r="X29" i="1"/>
  <c r="AC29" i="1"/>
  <c r="AB9" i="1"/>
  <c r="AC9" i="1"/>
  <c r="AB10" i="1"/>
  <c r="AC10" i="1"/>
  <c r="AC36" i="1"/>
  <c r="X31" i="1"/>
  <c r="W9" i="1"/>
  <c r="X9" i="1"/>
  <c r="W10" i="1"/>
  <c r="X10" i="1"/>
  <c r="X36" i="1"/>
  <c r="S31" i="1"/>
  <c r="R9" i="1"/>
  <c r="S9" i="1"/>
  <c r="R10" i="1"/>
  <c r="S10" i="1"/>
  <c r="S36" i="1"/>
  <c r="N31" i="1"/>
  <c r="M9" i="1"/>
  <c r="N9" i="1"/>
  <c r="M10" i="1"/>
  <c r="N10" i="1"/>
  <c r="I31" i="1"/>
  <c r="AD22" i="1"/>
  <c r="AF5" i="1"/>
  <c r="AG5" i="1"/>
  <c r="AH5" i="1"/>
  <c r="AI5" i="1"/>
  <c r="V5" i="3"/>
  <c r="W5" i="3"/>
  <c r="X5" i="3"/>
  <c r="V6" i="3"/>
  <c r="W6" i="3"/>
  <c r="X6" i="3"/>
  <c r="V7" i="3"/>
  <c r="W7" i="3"/>
  <c r="X7" i="3"/>
  <c r="V8" i="3"/>
  <c r="W8" i="3"/>
  <c r="X8" i="3"/>
  <c r="V9" i="3"/>
  <c r="W9" i="3"/>
  <c r="X9" i="3"/>
  <c r="V10" i="3"/>
  <c r="W10" i="3"/>
  <c r="X10" i="3"/>
  <c r="X11" i="3"/>
  <c r="X23" i="3"/>
  <c r="X25" i="3"/>
  <c r="V11" i="3"/>
  <c r="X26" i="3"/>
  <c r="X27" i="3"/>
  <c r="X29" i="3"/>
  <c r="Q5" i="3"/>
  <c r="R5" i="3"/>
  <c r="S5" i="3"/>
  <c r="Q6" i="3"/>
  <c r="R6" i="3"/>
  <c r="S6" i="3"/>
  <c r="Q7" i="3"/>
  <c r="R7" i="3"/>
  <c r="S7" i="3"/>
  <c r="Q8" i="3"/>
  <c r="R8" i="3"/>
  <c r="S8" i="3"/>
  <c r="Q9" i="3"/>
  <c r="R9" i="3"/>
  <c r="S9" i="3"/>
  <c r="Q10" i="3"/>
  <c r="R10" i="3"/>
  <c r="S10" i="3"/>
  <c r="S11" i="3"/>
  <c r="S23" i="3"/>
  <c r="S25" i="3"/>
  <c r="Q11" i="3"/>
  <c r="S26" i="3"/>
  <c r="S27" i="3"/>
  <c r="S29" i="3"/>
  <c r="L5" i="3"/>
  <c r="M5" i="3"/>
  <c r="N5" i="3"/>
  <c r="L6" i="3"/>
  <c r="M6" i="3"/>
  <c r="N6" i="3"/>
  <c r="L7" i="3"/>
  <c r="M7" i="3"/>
  <c r="N7" i="3"/>
  <c r="L8" i="3"/>
  <c r="M8" i="3"/>
  <c r="N8" i="3"/>
  <c r="L9" i="3"/>
  <c r="M9" i="3"/>
  <c r="N9" i="3"/>
  <c r="L10" i="3"/>
  <c r="M10" i="3"/>
  <c r="N10" i="3"/>
  <c r="N11" i="3"/>
  <c r="N23" i="3"/>
  <c r="N25" i="3"/>
  <c r="L11" i="3"/>
  <c r="N26" i="3"/>
  <c r="N27" i="3"/>
  <c r="N29" i="3"/>
  <c r="G5" i="3"/>
  <c r="H5" i="3"/>
  <c r="I5" i="3"/>
  <c r="G6" i="3"/>
  <c r="H6" i="3"/>
  <c r="I6" i="3"/>
  <c r="G7" i="3"/>
  <c r="H7" i="3"/>
  <c r="I7" i="3"/>
  <c r="G8" i="3"/>
  <c r="H8" i="3"/>
  <c r="I8" i="3"/>
  <c r="G9" i="3"/>
  <c r="H9" i="3"/>
  <c r="I9" i="3"/>
  <c r="G10" i="3"/>
  <c r="H10" i="3"/>
  <c r="I10" i="3"/>
  <c r="I11" i="3"/>
  <c r="I23" i="3"/>
  <c r="I25" i="3"/>
  <c r="G11" i="3"/>
  <c r="I26" i="3"/>
  <c r="I27" i="3"/>
  <c r="I29" i="3"/>
  <c r="AD24" i="1"/>
  <c r="AD15" i="1"/>
  <c r="AD16" i="1"/>
  <c r="AD17" i="1"/>
  <c r="AD18" i="1"/>
  <c r="AD19" i="1"/>
  <c r="AD20" i="1"/>
  <c r="AD36" i="1"/>
  <c r="E9" i="1"/>
  <c r="J9" i="1"/>
  <c r="O9" i="1"/>
  <c r="T9" i="1"/>
  <c r="Y9" i="1"/>
  <c r="AD9" i="1"/>
  <c r="AH6" i="3"/>
  <c r="AH7" i="3"/>
  <c r="AH8" i="3"/>
  <c r="AH9" i="3"/>
  <c r="AG6" i="3"/>
  <c r="AG7" i="3"/>
  <c r="AG8" i="3"/>
  <c r="AG9" i="3"/>
  <c r="AF6" i="3"/>
  <c r="AF7" i="3"/>
  <c r="AF8" i="3"/>
  <c r="AF9" i="3"/>
  <c r="AH5" i="3"/>
  <c r="AG5" i="3"/>
  <c r="AF5" i="3"/>
  <c r="AD28" i="1"/>
  <c r="AD28" i="3"/>
  <c r="AC23" i="3"/>
  <c r="AD22" i="3"/>
  <c r="AD21" i="3"/>
  <c r="AD20" i="3"/>
  <c r="AD17" i="3"/>
  <c r="AD15" i="3"/>
  <c r="AD14" i="3"/>
  <c r="AA10" i="3"/>
  <c r="AB10" i="3"/>
  <c r="AC10" i="3"/>
  <c r="Y10" i="3"/>
  <c r="T10" i="3"/>
  <c r="O10" i="3"/>
  <c r="J10" i="3"/>
  <c r="E10" i="3"/>
  <c r="AA9" i="3"/>
  <c r="AB9" i="3"/>
  <c r="AC9" i="3"/>
  <c r="Y9" i="3"/>
  <c r="T9" i="3"/>
  <c r="O9" i="3"/>
  <c r="J9" i="3"/>
  <c r="E9" i="3"/>
  <c r="AA8" i="3"/>
  <c r="AB8" i="3"/>
  <c r="AC8" i="3"/>
  <c r="Y8" i="3"/>
  <c r="E8" i="3"/>
  <c r="AA7" i="3"/>
  <c r="Y7" i="3"/>
  <c r="T7" i="3"/>
  <c r="O7" i="3"/>
  <c r="J7" i="3"/>
  <c r="E7" i="3"/>
  <c r="AA6" i="3"/>
  <c r="AB6" i="3"/>
  <c r="Y6" i="3"/>
  <c r="T6" i="3"/>
  <c r="O6" i="3"/>
  <c r="J6" i="3"/>
  <c r="E6" i="3"/>
  <c r="AA5" i="3"/>
  <c r="AB5" i="3"/>
  <c r="AC5" i="3"/>
  <c r="Y5" i="3"/>
  <c r="T5" i="3"/>
  <c r="O5" i="3"/>
  <c r="J5" i="3"/>
  <c r="E5" i="3"/>
  <c r="M11" i="3"/>
  <c r="AA11" i="3"/>
  <c r="AB7" i="3"/>
  <c r="AC7" i="3"/>
  <c r="AD9" i="3"/>
  <c r="AD23" i="3"/>
  <c r="AC6" i="3"/>
  <c r="AD8" i="3"/>
  <c r="AD19" i="3"/>
  <c r="H11" i="3"/>
  <c r="AD10" i="3"/>
  <c r="W11" i="3"/>
  <c r="AD7" i="3"/>
  <c r="AB11" i="3"/>
  <c r="AC11" i="3"/>
  <c r="R11" i="3"/>
  <c r="AC25" i="3"/>
  <c r="AC26" i="3"/>
  <c r="AD6" i="3"/>
  <c r="AD5" i="3"/>
  <c r="AD11" i="3"/>
  <c r="AC27" i="3"/>
  <c r="AD27" i="3"/>
  <c r="AD26" i="3"/>
  <c r="AD25" i="3"/>
  <c r="AC29" i="3"/>
  <c r="AD29" i="3"/>
  <c r="AD7" i="1"/>
  <c r="AD29" i="1"/>
  <c r="AD14" i="1"/>
  <c r="Y10" i="1"/>
  <c r="T10" i="1"/>
  <c r="O10" i="1"/>
  <c r="J10" i="1"/>
  <c r="E10" i="1"/>
  <c r="AD23" i="1"/>
  <c r="AD21" i="1"/>
  <c r="AD30" i="1"/>
  <c r="G11" i="1"/>
  <c r="L11" i="1"/>
  <c r="R11" i="1"/>
  <c r="W11" i="1"/>
  <c r="V11" i="1"/>
  <c r="AB11" i="1"/>
  <c r="M11" i="1"/>
  <c r="AA11" i="1"/>
  <c r="Q11" i="1"/>
  <c r="AD10" i="1"/>
  <c r="AD8" i="1"/>
  <c r="AD6" i="1"/>
  <c r="H11" i="1"/>
  <c r="AD5" i="1"/>
  <c r="AD11" i="1"/>
  <c r="AD37" i="1"/>
  <c r="N38" i="1"/>
  <c r="AC38" i="1"/>
  <c r="X38" i="1"/>
  <c r="S38" i="1"/>
  <c r="AD31" i="1"/>
  <c r="AD32" i="1"/>
  <c r="AD34" i="1"/>
  <c r="AD35" i="1"/>
  <c r="I38" i="1"/>
  <c r="AD38" i="1"/>
</calcChain>
</file>

<file path=xl/sharedStrings.xml><?xml version="1.0" encoding="utf-8"?>
<sst xmlns="http://schemas.openxmlformats.org/spreadsheetml/2006/main" count="127" uniqueCount="58">
  <si>
    <t>Salary Expenses</t>
  </si>
  <si>
    <t>Year 1</t>
  </si>
  <si>
    <t>Year 2</t>
  </si>
  <si>
    <t>Year 3</t>
  </si>
  <si>
    <t>Year 4</t>
  </si>
  <si>
    <t>Year 5</t>
  </si>
  <si>
    <t xml:space="preserve">TOTAL  </t>
  </si>
  <si>
    <t>Personnel</t>
  </si>
  <si>
    <t>Role</t>
  </si>
  <si>
    <t>Salary</t>
  </si>
  <si>
    <t>Cal Mth</t>
  </si>
  <si>
    <t>% Eff</t>
  </si>
  <si>
    <t>Sal</t>
  </si>
  <si>
    <t>FB</t>
  </si>
  <si>
    <t>Total Sal+FB</t>
  </si>
  <si>
    <t>Total Salary</t>
  </si>
  <si>
    <t>Non-Salary Expenses</t>
  </si>
  <si>
    <t>Supplies</t>
  </si>
  <si>
    <t>Outpatient Costs (no IC)</t>
  </si>
  <si>
    <t>Total Non Salary</t>
  </si>
  <si>
    <t>Total DC</t>
  </si>
  <si>
    <t>MTDC</t>
  </si>
  <si>
    <t>modified total direct cost</t>
  </si>
  <si>
    <t>Total DC + IC</t>
  </si>
  <si>
    <t xml:space="preserve">Consultant Costs - </t>
  </si>
  <si>
    <t>IC subcontract</t>
  </si>
  <si>
    <t>Travel (domestic only)</t>
  </si>
  <si>
    <t xml:space="preserve">Other     - </t>
  </si>
  <si>
    <t xml:space="preserve">Title : </t>
  </si>
  <si>
    <t>Subcontracts DC (IC on first $25k/sub)</t>
  </si>
  <si>
    <t>Other     - per patient costs</t>
  </si>
  <si>
    <t xml:space="preserve">                - publications</t>
  </si>
  <si>
    <t>Rates: IC: 60.1%; Salary inc: 3%; fringe: 32.9%</t>
  </si>
  <si>
    <t xml:space="preserve">                - training costs</t>
  </si>
  <si>
    <t xml:space="preserve"> </t>
  </si>
  <si>
    <t>i/c based upon salary only</t>
  </si>
  <si>
    <t>Indirect Cost 60.11%</t>
  </si>
  <si>
    <t xml:space="preserve">Period:         </t>
  </si>
  <si>
    <t xml:space="preserve">Period:                </t>
  </si>
  <si>
    <t>Don't edit the shaded cells!!!</t>
  </si>
  <si>
    <t>Rates: IC: 62%; Salary inc: 3%; fringe: 30.5%, 9%</t>
  </si>
  <si>
    <t>PostDoc health insurance</t>
  </si>
  <si>
    <t>PI if starts under NIH cap</t>
  </si>
  <si>
    <t>yr2</t>
  </si>
  <si>
    <t>yr3</t>
  </si>
  <si>
    <t>yr4</t>
  </si>
  <si>
    <t>yr5</t>
  </si>
  <si>
    <t>Equipment / Outpatient Costs (no IC)</t>
  </si>
  <si>
    <t>04/01/20-03/31/25</t>
  </si>
  <si>
    <t>Indirect Cost</t>
  </si>
  <si>
    <t>animal</t>
  </si>
  <si>
    <t>Supplies Lab</t>
  </si>
  <si>
    <t>Reagents</t>
  </si>
  <si>
    <t>Seq. Computing</t>
  </si>
  <si>
    <t>IC prorated</t>
  </si>
  <si>
    <t>Tuition (no IC)</t>
  </si>
  <si>
    <t>Tuition</t>
  </si>
  <si>
    <t>Hazmats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</si>
</sst>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#,##0.0_);[Red]\(#,##0.0\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/>
    <xf numFmtId="3" fontId="3" fillId="0" borderId="0" xfId="0" applyNumberFormat="1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>
      <alignment wrapText="1"/>
    </xf>
    <xf numFmtId="0" fontId="5" fillId="0" borderId="1" xfId="0" applyFont="1" applyFill="1" applyBorder="1"/>
    <xf numFmtId="3" fontId="5" fillId="0" borderId="1" xfId="0" applyNumberFormat="1" applyFont="1" applyFill="1" applyBorder="1"/>
    <xf numFmtId="0" fontId="3" fillId="0" borderId="1" xfId="0" applyFont="1" applyFill="1" applyBorder="1" applyAlignment="1"/>
    <xf numFmtId="0" fontId="3" fillId="0" borderId="1" xfId="0" applyFont="1" applyBorder="1" applyAlignment="1"/>
    <xf numFmtId="3" fontId="3" fillId="0" borderId="0" xfId="0" applyNumberFormat="1" applyFont="1" applyBorder="1" applyAlignment="1"/>
    <xf numFmtId="0" fontId="5" fillId="0" borderId="0" xfId="0" applyFont="1" applyFill="1" applyBorder="1"/>
    <xf numFmtId="3" fontId="3" fillId="0" borderId="0" xfId="0" applyNumberFormat="1" applyFont="1" applyAlignment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42" fontId="3" fillId="2" borderId="3" xfId="0" applyNumberFormat="1" applyFont="1" applyFill="1" applyBorder="1" applyAlignment="1">
      <alignment horizontal="left" wrapText="1"/>
    </xf>
    <xf numFmtId="42" fontId="3" fillId="2" borderId="4" xfId="0" applyNumberFormat="1" applyFont="1" applyFill="1" applyBorder="1" applyAlignment="1">
      <alignment horizontal="left"/>
    </xf>
    <xf numFmtId="3" fontId="6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42" fontId="7" fillId="0" borderId="8" xfId="0" applyNumberFormat="1" applyFont="1" applyFill="1" applyBorder="1" applyAlignment="1">
      <alignment wrapText="1"/>
    </xf>
    <xf numFmtId="42" fontId="7" fillId="0" borderId="9" xfId="0" applyNumberFormat="1" applyFont="1" applyFill="1" applyBorder="1" applyAlignment="1">
      <alignment wrapText="1"/>
    </xf>
    <xf numFmtId="42" fontId="7" fillId="0" borderId="7" xfId="0" applyNumberFormat="1" applyFont="1" applyFill="1" applyBorder="1" applyAlignment="1">
      <alignment wrapText="1"/>
    </xf>
    <xf numFmtId="3" fontId="7" fillId="0" borderId="9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42" fontId="7" fillId="0" borderId="11" xfId="0" applyNumberFormat="1" applyFont="1" applyFill="1" applyBorder="1" applyAlignment="1">
      <alignment wrapText="1"/>
    </xf>
    <xf numFmtId="0" fontId="5" fillId="0" borderId="0" xfId="0" applyFont="1" applyBorder="1"/>
    <xf numFmtId="0" fontId="3" fillId="0" borderId="12" xfId="0" applyFont="1" applyBorder="1" applyAlignment="1">
      <alignment horizontal="center"/>
    </xf>
    <xf numFmtId="38" fontId="8" fillId="0" borderId="12" xfId="0" applyNumberFormat="1" applyFont="1" applyFill="1" applyBorder="1"/>
    <xf numFmtId="164" fontId="9" fillId="0" borderId="13" xfId="1" applyNumberFormat="1" applyFont="1" applyFill="1" applyBorder="1"/>
    <xf numFmtId="165" fontId="4" fillId="3" borderId="14" xfId="0" applyNumberFormat="1" applyFont="1" applyFill="1" applyBorder="1"/>
    <xf numFmtId="164" fontId="4" fillId="0" borderId="12" xfId="0" applyNumberFormat="1" applyFont="1" applyFill="1" applyBorder="1"/>
    <xf numFmtId="3" fontId="4" fillId="3" borderId="13" xfId="0" applyNumberFormat="1" applyFont="1" applyFill="1" applyBorder="1"/>
    <xf numFmtId="38" fontId="4" fillId="3" borderId="13" xfId="0" applyNumberFormat="1" applyFont="1" applyFill="1" applyBorder="1"/>
    <xf numFmtId="38" fontId="4" fillId="3" borderId="15" xfId="0" applyNumberFormat="1" applyFont="1" applyFill="1" applyBorder="1"/>
    <xf numFmtId="165" fontId="4" fillId="3" borderId="16" xfId="0" applyNumberFormat="1" applyFont="1" applyFill="1" applyBorder="1"/>
    <xf numFmtId="164" fontId="4" fillId="0" borderId="17" xfId="0" applyNumberFormat="1" applyFont="1" applyFill="1" applyBorder="1"/>
    <xf numFmtId="3" fontId="4" fillId="3" borderId="18" xfId="0" applyNumberFormat="1" applyFont="1" applyFill="1" applyBorder="1"/>
    <xf numFmtId="38" fontId="4" fillId="3" borderId="19" xfId="0" applyNumberFormat="1" applyFont="1" applyFill="1" applyBorder="1"/>
    <xf numFmtId="38" fontId="3" fillId="3" borderId="20" xfId="0" applyNumberFormat="1" applyFont="1" applyFill="1" applyBorder="1"/>
    <xf numFmtId="0" fontId="3" fillId="0" borderId="21" xfId="0" applyFont="1" applyBorder="1" applyAlignment="1">
      <alignment horizontal="center"/>
    </xf>
    <xf numFmtId="38" fontId="8" fillId="0" borderId="21" xfId="0" applyNumberFormat="1" applyFont="1" applyFill="1" applyBorder="1"/>
    <xf numFmtId="164" fontId="9" fillId="0" borderId="22" xfId="1" applyNumberFormat="1" applyFont="1" applyFill="1" applyBorder="1"/>
    <xf numFmtId="165" fontId="4" fillId="3" borderId="23" xfId="0" applyNumberFormat="1" applyFont="1" applyFill="1" applyBorder="1"/>
    <xf numFmtId="164" fontId="4" fillId="0" borderId="21" xfId="0" applyNumberFormat="1" applyFont="1" applyFill="1" applyBorder="1"/>
    <xf numFmtId="0" fontId="3" fillId="0" borderId="21" xfId="0" applyFont="1" applyFill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38" fontId="4" fillId="0" borderId="0" xfId="0" applyNumberFormat="1" applyFont="1" applyFill="1" applyBorder="1"/>
    <xf numFmtId="38" fontId="4" fillId="0" borderId="25" xfId="0" applyNumberFormat="1" applyFont="1" applyFill="1" applyBorder="1"/>
    <xf numFmtId="3" fontId="4" fillId="0" borderId="0" xfId="0" applyNumberFormat="1" applyFont="1" applyFill="1" applyBorder="1"/>
    <xf numFmtId="38" fontId="4" fillId="0" borderId="29" xfId="0" applyNumberFormat="1" applyFont="1" applyFill="1" applyBorder="1"/>
    <xf numFmtId="38" fontId="3" fillId="0" borderId="30" xfId="0" applyNumberFormat="1" applyFont="1" applyBorder="1"/>
    <xf numFmtId="0" fontId="6" fillId="0" borderId="13" xfId="0" applyFont="1" applyBorder="1"/>
    <xf numFmtId="0" fontId="3" fillId="0" borderId="6" xfId="0" applyFont="1" applyBorder="1"/>
    <xf numFmtId="42" fontId="4" fillId="0" borderId="6" xfId="0" applyNumberFormat="1" applyFont="1" applyFill="1" applyBorder="1"/>
    <xf numFmtId="42" fontId="4" fillId="0" borderId="31" xfId="0" applyNumberFormat="1" applyFont="1" applyFill="1" applyBorder="1"/>
    <xf numFmtId="3" fontId="4" fillId="0" borderId="6" xfId="0" applyNumberFormat="1" applyFont="1" applyFill="1" applyBorder="1"/>
    <xf numFmtId="3" fontId="4" fillId="0" borderId="20" xfId="0" applyNumberFormat="1" applyFont="1" applyFill="1" applyBorder="1"/>
    <xf numFmtId="3" fontId="3" fillId="0" borderId="32" xfId="0" applyNumberFormat="1" applyFont="1" applyBorder="1"/>
    <xf numFmtId="0" fontId="3" fillId="0" borderId="22" xfId="0" applyFont="1" applyBorder="1"/>
    <xf numFmtId="0" fontId="3" fillId="0" borderId="33" xfId="0" applyFont="1" applyBorder="1"/>
    <xf numFmtId="42" fontId="4" fillId="0" borderId="33" xfId="0" applyNumberFormat="1" applyFont="1" applyFill="1" applyBorder="1"/>
    <xf numFmtId="42" fontId="4" fillId="0" borderId="34" xfId="0" applyNumberFormat="1" applyFont="1" applyFill="1" applyBorder="1"/>
    <xf numFmtId="3" fontId="4" fillId="0" borderId="33" xfId="0" applyNumberFormat="1" applyFont="1" applyFill="1" applyBorder="1"/>
    <xf numFmtId="3" fontId="4" fillId="0" borderId="35" xfId="0" applyNumberFormat="1" applyFont="1" applyFill="1" applyBorder="1"/>
    <xf numFmtId="3" fontId="3" fillId="0" borderId="36" xfId="0" applyNumberFormat="1" applyFont="1" applyBorder="1"/>
    <xf numFmtId="0" fontId="3" fillId="0" borderId="24" xfId="0" applyFont="1" applyBorder="1"/>
    <xf numFmtId="0" fontId="4" fillId="0" borderId="0" xfId="0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42" fontId="4" fillId="0" borderId="25" xfId="0" applyNumberFormat="1" applyFont="1" applyFill="1" applyBorder="1"/>
    <xf numFmtId="3" fontId="4" fillId="0" borderId="29" xfId="0" applyNumberFormat="1" applyFont="1" applyFill="1" applyBorder="1"/>
    <xf numFmtId="0" fontId="3" fillId="0" borderId="0" xfId="0" applyFont="1" applyBorder="1" applyAlignment="1">
      <alignment horizontal="left" vertical="center"/>
    </xf>
    <xf numFmtId="0" fontId="3" fillId="0" borderId="22" xfId="0" applyFont="1" applyFill="1" applyBorder="1"/>
    <xf numFmtId="0" fontId="3" fillId="0" borderId="33" xfId="0" applyFont="1" applyFill="1" applyBorder="1"/>
    <xf numFmtId="0" fontId="3" fillId="0" borderId="0" xfId="0" applyFont="1" applyFill="1" applyBorder="1"/>
    <xf numFmtId="3" fontId="3" fillId="0" borderId="37" xfId="0" applyNumberFormat="1" applyFont="1" applyBorder="1"/>
    <xf numFmtId="0" fontId="3" fillId="0" borderId="13" xfId="0" applyFont="1" applyFill="1" applyBorder="1"/>
    <xf numFmtId="0" fontId="3" fillId="0" borderId="6" xfId="0" applyFont="1" applyFill="1" applyBorder="1"/>
    <xf numFmtId="42" fontId="4" fillId="0" borderId="38" xfId="0" applyNumberFormat="1" applyFont="1" applyFill="1" applyBorder="1"/>
    <xf numFmtId="42" fontId="4" fillId="0" borderId="1" xfId="0" applyNumberFormat="1" applyFont="1" applyFill="1" applyBorder="1"/>
    <xf numFmtId="3" fontId="4" fillId="0" borderId="39" xfId="0" applyNumberFormat="1" applyFont="1" applyFill="1" applyBorder="1"/>
    <xf numFmtId="0" fontId="3" fillId="0" borderId="13" xfId="0" applyFont="1" applyBorder="1"/>
    <xf numFmtId="3" fontId="4" fillId="3" borderId="27" xfId="0" applyNumberFormat="1" applyFont="1" applyFill="1" applyBorder="1"/>
    <xf numFmtId="3" fontId="3" fillId="3" borderId="27" xfId="0" applyNumberFormat="1" applyFont="1" applyFill="1" applyBorder="1"/>
    <xf numFmtId="0" fontId="3" fillId="0" borderId="24" xfId="0" applyFont="1" applyBorder="1" applyAlignment="1">
      <alignment horizontal="right"/>
    </xf>
    <xf numFmtId="42" fontId="3" fillId="0" borderId="0" xfId="0" applyNumberFormat="1" applyFont="1" applyBorder="1"/>
    <xf numFmtId="42" fontId="3" fillId="0" borderId="25" xfId="0" applyNumberFormat="1" applyFont="1" applyBorder="1"/>
    <xf numFmtId="42" fontId="6" fillId="0" borderId="38" xfId="0" applyNumberFormat="1" applyFont="1" applyFill="1" applyBorder="1"/>
    <xf numFmtId="42" fontId="6" fillId="0" borderId="1" xfId="0" applyNumberFormat="1" applyFont="1" applyFill="1" applyBorder="1"/>
    <xf numFmtId="3" fontId="7" fillId="3" borderId="39" xfId="0" applyNumberFormat="1" applyFont="1" applyFill="1" applyBorder="1"/>
    <xf numFmtId="3" fontId="6" fillId="3" borderId="40" xfId="0" applyNumberFormat="1" applyFont="1" applyFill="1" applyBorder="1"/>
    <xf numFmtId="0" fontId="10" fillId="0" borderId="22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42" fontId="10" fillId="0" borderId="33" xfId="0" applyNumberFormat="1" applyFont="1" applyFill="1" applyBorder="1"/>
    <xf numFmtId="42" fontId="10" fillId="0" borderId="13" xfId="0" applyNumberFormat="1" applyFont="1" applyFill="1" applyBorder="1"/>
    <xf numFmtId="42" fontId="10" fillId="0" borderId="6" xfId="0" applyNumberFormat="1" applyFont="1" applyFill="1" applyBorder="1"/>
    <xf numFmtId="3" fontId="10" fillId="3" borderId="41" xfId="0" applyNumberFormat="1" applyFont="1" applyFill="1" applyBorder="1"/>
    <xf numFmtId="3" fontId="10" fillId="3" borderId="6" xfId="0" applyNumberFormat="1" applyFont="1" applyFill="1" applyBorder="1"/>
    <xf numFmtId="3" fontId="3" fillId="3" borderId="12" xfId="0" applyNumberFormat="1" applyFont="1" applyFill="1" applyBorder="1"/>
    <xf numFmtId="0" fontId="11" fillId="0" borderId="0" xfId="0" applyFont="1" applyFill="1" applyBorder="1"/>
    <xf numFmtId="0" fontId="4" fillId="0" borderId="2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42" fontId="4" fillId="0" borderId="0" xfId="0" applyNumberFormat="1" applyFont="1" applyBorder="1"/>
    <xf numFmtId="42" fontId="4" fillId="0" borderId="24" xfId="0" applyNumberFormat="1" applyFont="1" applyBorder="1"/>
    <xf numFmtId="3" fontId="4" fillId="3" borderId="42" xfId="0" applyNumberFormat="1" applyFont="1" applyFill="1" applyBorder="1"/>
    <xf numFmtId="3" fontId="4" fillId="3" borderId="0" xfId="0" applyNumberFormat="1" applyFont="1" applyFill="1" applyBorder="1"/>
    <xf numFmtId="0" fontId="12" fillId="0" borderId="0" xfId="0" applyFont="1" applyBorder="1"/>
    <xf numFmtId="0" fontId="3" fillId="0" borderId="2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42" fontId="3" fillId="0" borderId="33" xfId="0" applyNumberFormat="1" applyFont="1" applyBorder="1"/>
    <xf numFmtId="42" fontId="3" fillId="0" borderId="22" xfId="0" applyNumberFormat="1" applyFont="1" applyBorder="1"/>
    <xf numFmtId="3" fontId="7" fillId="3" borderId="33" xfId="0" applyNumberFormat="1" applyFont="1" applyFill="1" applyBorder="1"/>
    <xf numFmtId="42" fontId="3" fillId="3" borderId="22" xfId="0" applyNumberFormat="1" applyFont="1" applyFill="1" applyBorder="1"/>
    <xf numFmtId="42" fontId="3" fillId="3" borderId="33" xfId="0" applyNumberFormat="1" applyFont="1" applyFill="1" applyBorder="1"/>
    <xf numFmtId="0" fontId="5" fillId="0" borderId="0" xfId="0" applyFont="1"/>
    <xf numFmtId="0" fontId="5" fillId="0" borderId="43" xfId="0" applyFont="1" applyBorder="1"/>
    <xf numFmtId="3" fontId="5" fillId="0" borderId="43" xfId="0" applyNumberFormat="1" applyFont="1" applyBorder="1"/>
    <xf numFmtId="0" fontId="5" fillId="0" borderId="43" xfId="0" applyFont="1" applyFill="1" applyBorder="1"/>
    <xf numFmtId="42" fontId="5" fillId="0" borderId="0" xfId="0" applyNumberFormat="1" applyFont="1"/>
    <xf numFmtId="3" fontId="5" fillId="0" borderId="0" xfId="0" applyNumberFormat="1" applyFont="1" applyFill="1"/>
    <xf numFmtId="3" fontId="5" fillId="0" borderId="0" xfId="0" applyNumberFormat="1" applyFont="1" applyBorder="1"/>
    <xf numFmtId="3" fontId="5" fillId="0" borderId="0" xfId="0" applyNumberFormat="1" applyFont="1"/>
    <xf numFmtId="0" fontId="0" fillId="0" borderId="0" xfId="0" applyFont="1"/>
    <xf numFmtId="38" fontId="5" fillId="0" borderId="0" xfId="0" applyNumberFormat="1" applyFont="1"/>
    <xf numFmtId="42" fontId="5" fillId="0" borderId="0" xfId="0" applyNumberFormat="1" applyFont="1" applyFill="1"/>
    <xf numFmtId="0" fontId="5" fillId="0" borderId="0" xfId="0" applyFont="1" applyFill="1"/>
    <xf numFmtId="0" fontId="6" fillId="4" borderId="13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42" fontId="6" fillId="4" borderId="6" xfId="0" applyNumberFormat="1" applyFont="1" applyFill="1" applyBorder="1"/>
    <xf numFmtId="3" fontId="4" fillId="3" borderId="33" xfId="0" applyNumberFormat="1" applyFont="1" applyFill="1" applyBorder="1"/>
    <xf numFmtId="3" fontId="5" fillId="0" borderId="43" xfId="0" applyNumberFormat="1" applyFont="1" applyFill="1" applyBorder="1"/>
    <xf numFmtId="38" fontId="8" fillId="0" borderId="0" xfId="0" applyNumberFormat="1" applyFont="1" applyFill="1" applyBorder="1"/>
    <xf numFmtId="38" fontId="8" fillId="3" borderId="26" xfId="0" applyNumberFormat="1" applyFont="1" applyFill="1" applyBorder="1"/>
    <xf numFmtId="38" fontId="8" fillId="0" borderId="25" xfId="0" applyNumberFormat="1" applyFont="1" applyFill="1" applyBorder="1"/>
    <xf numFmtId="38" fontId="8" fillId="3" borderId="27" xfId="0" applyNumberFormat="1" applyFont="1" applyFill="1" applyBorder="1"/>
    <xf numFmtId="3" fontId="8" fillId="0" borderId="0" xfId="0" applyNumberFormat="1" applyFont="1" applyFill="1" applyBorder="1"/>
    <xf numFmtId="38" fontId="13" fillId="3" borderId="28" xfId="0" applyNumberFormat="1" applyFont="1" applyFill="1" applyBorder="1"/>
    <xf numFmtId="0" fontId="6" fillId="0" borderId="12" xfId="0" applyFont="1" applyBorder="1"/>
    <xf numFmtId="0" fontId="6" fillId="0" borderId="21" xfId="0" applyFont="1" applyBorder="1"/>
    <xf numFmtId="0" fontId="6" fillId="0" borderId="21" xfId="0" applyFont="1" applyFill="1" applyBorder="1"/>
    <xf numFmtId="0" fontId="3" fillId="0" borderId="24" xfId="0" applyFont="1" applyFill="1" applyBorder="1"/>
    <xf numFmtId="3" fontId="4" fillId="3" borderId="46" xfId="0" applyNumberFormat="1" applyFont="1" applyFill="1" applyBorder="1"/>
    <xf numFmtId="3" fontId="4" fillId="3" borderId="21" xfId="0" applyNumberFormat="1" applyFont="1" applyFill="1" applyBorder="1"/>
    <xf numFmtId="166" fontId="5" fillId="0" borderId="0" xfId="2" applyNumberFormat="1" applyFont="1" applyBorder="1"/>
    <xf numFmtId="0" fontId="3" fillId="0" borderId="47" xfId="0" applyFont="1" applyFill="1" applyBorder="1"/>
    <xf numFmtId="0" fontId="3" fillId="0" borderId="1" xfId="0" applyFont="1" applyFill="1" applyBorder="1"/>
    <xf numFmtId="0" fontId="3" fillId="0" borderId="0" xfId="0" applyFont="1" applyBorder="1"/>
    <xf numFmtId="0" fontId="2" fillId="5" borderId="0" xfId="0" applyFont="1" applyFill="1" applyBorder="1" applyAlignment="1"/>
    <xf numFmtId="166" fontId="13" fillId="0" borderId="0" xfId="2" applyNumberFormat="1" applyFont="1" applyBorder="1"/>
    <xf numFmtId="0" fontId="13" fillId="0" borderId="21" xfId="0" applyFont="1" applyBorder="1" applyAlignment="1">
      <alignment horizontal="center"/>
    </xf>
    <xf numFmtId="42" fontId="7" fillId="0" borderId="9" xfId="0" applyNumberFormat="1" applyFont="1" applyFill="1" applyBorder="1" applyAlignment="1">
      <alignment horizontal="center" wrapText="1"/>
    </xf>
    <xf numFmtId="42" fontId="10" fillId="3" borderId="13" xfId="0" applyNumberFormat="1" applyFont="1" applyFill="1" applyBorder="1"/>
    <xf numFmtId="42" fontId="10" fillId="3" borderId="6" xfId="0" applyNumberFormat="1" applyFont="1" applyFill="1" applyBorder="1"/>
    <xf numFmtId="42" fontId="4" fillId="3" borderId="24" xfId="0" applyNumberFormat="1" applyFont="1" applyFill="1" applyBorder="1"/>
    <xf numFmtId="42" fontId="4" fillId="3" borderId="0" xfId="0" applyNumberFormat="1" applyFont="1" applyFill="1" applyBorder="1"/>
    <xf numFmtId="164" fontId="5" fillId="0" borderId="0" xfId="1" applyNumberFormat="1" applyFont="1"/>
    <xf numFmtId="10" fontId="4" fillId="3" borderId="21" xfId="1" applyNumberFormat="1" applyFont="1" applyFill="1" applyBorder="1"/>
    <xf numFmtId="3" fontId="4" fillId="5" borderId="42" xfId="0" applyNumberFormat="1" applyFont="1" applyFill="1" applyBorder="1"/>
    <xf numFmtId="3" fontId="3" fillId="5" borderId="43" xfId="0" applyNumberFormat="1" applyFont="1" applyFill="1" applyBorder="1"/>
    <xf numFmtId="0" fontId="13" fillId="0" borderId="21" xfId="0" applyFont="1" applyBorder="1" applyAlignment="1">
      <alignment horizontal="center" wrapText="1"/>
    </xf>
    <xf numFmtId="42" fontId="6" fillId="0" borderId="44" xfId="0" applyNumberFormat="1" applyFont="1" applyBorder="1" applyAlignment="1">
      <alignment horizontal="center"/>
    </xf>
    <xf numFmtId="42" fontId="6" fillId="0" borderId="45" xfId="0" applyNumberFormat="1" applyFont="1" applyBorder="1" applyAlignment="1">
      <alignment horizontal="center"/>
    </xf>
    <xf numFmtId="42" fontId="6" fillId="0" borderId="4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42"/>
  <sheetViews>
    <sheetView tabSelected="1" zoomScaleNormal="100" zoomScaleSheetLayoutView="75" zoomScalePageLayoutView="75" workbookViewId="0">
      <selection activeCell="C9" sqref="C9"/>
    </sheetView>
  </sheetViews>
  <sheetFormatPr defaultColWidth="8.81640625" defaultRowHeight="15.5" outlineLevelCol="1" x14ac:dyDescent="0.35"/>
  <cols>
    <col min="1" max="1" width="21.54296875" style="119" customWidth="1"/>
    <col min="2" max="2" width="13.26953125" style="119" customWidth="1"/>
    <col min="3" max="3" width="7" style="123" customWidth="1"/>
    <col min="4" max="4" width="12.7265625" style="123" customWidth="1"/>
    <col min="5" max="5" width="4.7265625" style="123" customWidth="1"/>
    <col min="6" max="6" width="6.7265625" style="123" customWidth="1"/>
    <col min="7" max="7" width="6.81640625" style="123" customWidth="1"/>
    <col min="8" max="8" width="6.1796875" style="123" bestFit="1" customWidth="1"/>
    <col min="9" max="9" width="9.1796875" style="124" bestFit="1" customWidth="1"/>
    <col min="10" max="10" width="4.7265625" style="119" customWidth="1"/>
    <col min="11" max="11" width="6.1796875" style="119" customWidth="1"/>
    <col min="12" max="12" width="6.81640625" style="119" customWidth="1"/>
    <col min="13" max="13" width="6.1796875" style="119" customWidth="1"/>
    <col min="14" max="14" width="9.1796875" style="126" customWidth="1"/>
    <col min="15" max="15" width="4.54296875" style="119" customWidth="1" outlineLevel="1"/>
    <col min="16" max="16" width="5.81640625" style="119" customWidth="1" outlineLevel="1"/>
    <col min="17" max="17" width="7" style="119" customWidth="1" outlineLevel="1"/>
    <col min="18" max="18" width="8.453125" style="119" customWidth="1" outlineLevel="1"/>
    <col min="19" max="19" width="8.453125" style="126" customWidth="1" outlineLevel="1"/>
    <col min="20" max="20" width="4.54296875" style="119" customWidth="1" outlineLevel="1"/>
    <col min="21" max="21" width="5.81640625" style="119" customWidth="1" outlineLevel="1"/>
    <col min="22" max="22" width="6.453125" style="119" customWidth="1" outlineLevel="1"/>
    <col min="23" max="23" width="8.453125" style="119" customWidth="1" outlineLevel="1"/>
    <col min="24" max="24" width="7" style="126" customWidth="1" outlineLevel="1"/>
    <col min="25" max="25" width="4.54296875" style="119" customWidth="1" outlineLevel="1"/>
    <col min="26" max="26" width="6.1796875" style="119" customWidth="1" outlineLevel="1"/>
    <col min="27" max="27" width="6.26953125" style="119" customWidth="1" outlineLevel="1"/>
    <col min="28" max="28" width="8.453125" style="119" customWidth="1" outlineLevel="1"/>
    <col min="29" max="29" width="7" style="126" customWidth="1" outlineLevel="1"/>
    <col min="30" max="30" width="10.1796875" style="126" customWidth="1"/>
    <col min="31" max="31" width="2.26953125" style="119" customWidth="1"/>
    <col min="32" max="33" width="8.7265625" style="119" customWidth="1"/>
    <col min="34" max="35" width="7.453125" style="119" customWidth="1"/>
    <col min="36" max="38" width="8.81640625" style="119" customWidth="1"/>
    <col min="39" max="16384" width="8.81640625" style="119"/>
  </cols>
  <sheetData>
    <row r="1" spans="1:35" s="8" customFormat="1" ht="15.75" customHeight="1" x14ac:dyDescent="0.35">
      <c r="A1" s="1" t="s">
        <v>40</v>
      </c>
      <c r="B1" s="1"/>
      <c r="C1" s="1"/>
      <c r="D1" s="2"/>
      <c r="E1" s="1"/>
      <c r="F1" s="3" t="s">
        <v>38</v>
      </c>
      <c r="G1" s="3" t="s">
        <v>48</v>
      </c>
      <c r="H1" s="3"/>
      <c r="I1" s="4"/>
      <c r="J1" s="1"/>
      <c r="K1" s="1"/>
      <c r="L1" s="1"/>
      <c r="M1" s="1"/>
      <c r="O1" s="6"/>
      <c r="P1" s="6"/>
      <c r="Q1" s="6"/>
      <c r="R1" s="6"/>
      <c r="S1" s="6"/>
      <c r="T1" s="6"/>
      <c r="U1" s="6"/>
      <c r="V1" s="152" t="s">
        <v>39</v>
      </c>
      <c r="W1" s="152"/>
      <c r="X1" s="152"/>
      <c r="Y1" s="152"/>
      <c r="Z1" s="7"/>
      <c r="AA1" s="7"/>
      <c r="AB1" s="7"/>
      <c r="AC1" s="7"/>
      <c r="AD1" s="7"/>
    </row>
    <row r="2" spans="1:35" s="8" customFormat="1" ht="15.75" customHeight="1" thickBot="1" x14ac:dyDescent="0.4">
      <c r="A2" s="5" t="s">
        <v>28</v>
      </c>
      <c r="B2" s="1"/>
      <c r="C2" s="129"/>
      <c r="D2" s="129"/>
      <c r="E2" s="129"/>
      <c r="F2" s="129"/>
      <c r="G2" s="129"/>
      <c r="H2" s="129"/>
      <c r="I2" s="124"/>
      <c r="J2" s="130"/>
      <c r="K2" s="130"/>
      <c r="L2" s="9"/>
      <c r="M2" s="9"/>
      <c r="N2" s="10"/>
      <c r="O2" s="9"/>
      <c r="P2" s="11"/>
      <c r="Q2" s="12"/>
      <c r="R2" s="1"/>
      <c r="S2" s="13"/>
      <c r="T2" s="14"/>
      <c r="U2" s="1"/>
      <c r="V2" s="1"/>
      <c r="W2" s="1"/>
      <c r="X2" s="13"/>
      <c r="Y2" s="14"/>
      <c r="Z2" s="1"/>
      <c r="AA2" s="1"/>
      <c r="AB2" s="1"/>
      <c r="AC2" s="13"/>
      <c r="AD2" s="15"/>
    </row>
    <row r="3" spans="1:35" s="21" customFormat="1" ht="14.25" customHeight="1" x14ac:dyDescent="0.35">
      <c r="A3" s="16" t="s">
        <v>0</v>
      </c>
      <c r="B3" s="17"/>
      <c r="C3" s="18"/>
      <c r="D3" s="18"/>
      <c r="E3" s="19"/>
      <c r="F3" s="165" t="s">
        <v>1</v>
      </c>
      <c r="G3" s="165"/>
      <c r="H3" s="165"/>
      <c r="I3" s="166"/>
      <c r="J3" s="167" t="s">
        <v>2</v>
      </c>
      <c r="K3" s="165"/>
      <c r="L3" s="165"/>
      <c r="M3" s="165"/>
      <c r="N3" s="166"/>
      <c r="O3" s="167" t="s">
        <v>3</v>
      </c>
      <c r="P3" s="165"/>
      <c r="Q3" s="165"/>
      <c r="R3" s="165"/>
      <c r="S3" s="166"/>
      <c r="T3" s="167" t="s">
        <v>4</v>
      </c>
      <c r="U3" s="165"/>
      <c r="V3" s="165"/>
      <c r="W3" s="165"/>
      <c r="X3" s="166"/>
      <c r="Y3" s="167" t="s">
        <v>5</v>
      </c>
      <c r="Z3" s="165"/>
      <c r="AA3" s="165"/>
      <c r="AB3" s="165"/>
      <c r="AC3" s="166"/>
      <c r="AD3" s="20" t="s">
        <v>6</v>
      </c>
      <c r="AF3" s="164" t="s">
        <v>42</v>
      </c>
      <c r="AG3" s="164"/>
      <c r="AH3" s="164"/>
      <c r="AI3" s="164"/>
    </row>
    <row r="4" spans="1:35" s="30" customFormat="1" ht="25" thickBot="1" x14ac:dyDescent="0.4">
      <c r="A4" s="22" t="s">
        <v>7</v>
      </c>
      <c r="B4" s="23" t="s">
        <v>8</v>
      </c>
      <c r="C4" s="24" t="s">
        <v>9</v>
      </c>
      <c r="D4" s="155" t="s">
        <v>13</v>
      </c>
      <c r="E4" s="26" t="s">
        <v>10</v>
      </c>
      <c r="F4" s="24" t="s">
        <v>11</v>
      </c>
      <c r="G4" s="25" t="s">
        <v>12</v>
      </c>
      <c r="H4" s="25" t="s">
        <v>13</v>
      </c>
      <c r="I4" s="27" t="s">
        <v>14</v>
      </c>
      <c r="J4" s="26" t="s">
        <v>10</v>
      </c>
      <c r="K4" s="24" t="s">
        <v>11</v>
      </c>
      <c r="L4" s="25" t="s">
        <v>12</v>
      </c>
      <c r="M4" s="25" t="s">
        <v>13</v>
      </c>
      <c r="N4" s="28" t="s">
        <v>14</v>
      </c>
      <c r="O4" s="29" t="s">
        <v>10</v>
      </c>
      <c r="P4" s="24" t="s">
        <v>11</v>
      </c>
      <c r="Q4" s="25" t="s">
        <v>12</v>
      </c>
      <c r="R4" s="25" t="s">
        <v>13</v>
      </c>
      <c r="S4" s="28" t="s">
        <v>14</v>
      </c>
      <c r="T4" s="26" t="s">
        <v>10</v>
      </c>
      <c r="U4" s="24" t="s">
        <v>11</v>
      </c>
      <c r="V4" s="25" t="s">
        <v>12</v>
      </c>
      <c r="W4" s="25" t="s">
        <v>13</v>
      </c>
      <c r="X4" s="28" t="s">
        <v>14</v>
      </c>
      <c r="Y4" s="26" t="s">
        <v>10</v>
      </c>
      <c r="Z4" s="24" t="s">
        <v>11</v>
      </c>
      <c r="AA4" s="25" t="s">
        <v>12</v>
      </c>
      <c r="AB4" s="25" t="s">
        <v>13</v>
      </c>
      <c r="AC4" s="28" t="s">
        <v>14</v>
      </c>
      <c r="AD4" s="28" t="s">
        <v>14</v>
      </c>
      <c r="AF4" s="154" t="s">
        <v>43</v>
      </c>
      <c r="AG4" s="154" t="s">
        <v>44</v>
      </c>
      <c r="AH4" s="154" t="s">
        <v>45</v>
      </c>
      <c r="AI4" s="154" t="s">
        <v>46</v>
      </c>
    </row>
    <row r="5" spans="1:35" s="30" customFormat="1" x14ac:dyDescent="0.35">
      <c r="A5" s="142"/>
      <c r="B5" s="31"/>
      <c r="C5" s="32">
        <v>0</v>
      </c>
      <c r="D5" s="33">
        <v>0.29499999999999998</v>
      </c>
      <c r="E5" s="34">
        <f t="shared" ref="E5:E10" si="0">12*F5</f>
        <v>0</v>
      </c>
      <c r="F5" s="35">
        <v>0</v>
      </c>
      <c r="G5" s="36">
        <f>C5*F5*1.03</f>
        <v>0</v>
      </c>
      <c r="H5" s="36">
        <f t="shared" ref="H5:H10" si="1">G5*D5</f>
        <v>0</v>
      </c>
      <c r="I5" s="37">
        <f t="shared" ref="I5:I10" si="2">G5+H5</f>
        <v>0</v>
      </c>
      <c r="J5" s="34">
        <f t="shared" ref="J5:J10" si="3">12*K5</f>
        <v>0</v>
      </c>
      <c r="K5" s="35">
        <v>0</v>
      </c>
      <c r="L5" s="36">
        <f>C5*K5*1.03^2</f>
        <v>0</v>
      </c>
      <c r="M5" s="36">
        <f t="shared" ref="M5:M10" si="4">L5*D5</f>
        <v>0</v>
      </c>
      <c r="N5" s="38">
        <f t="shared" ref="N5:N10" si="5">L5+M5</f>
        <v>0</v>
      </c>
      <c r="O5" s="39">
        <f t="shared" ref="O5:O10" si="6">12*P5</f>
        <v>0</v>
      </c>
      <c r="P5" s="40">
        <v>0</v>
      </c>
      <c r="Q5" s="147">
        <f>C5*P5*1.03^3</f>
        <v>0</v>
      </c>
      <c r="R5" s="41">
        <f t="shared" ref="R5:R10" si="7">Q5*D5</f>
        <v>0</v>
      </c>
      <c r="S5" s="42">
        <f t="shared" ref="S5:S10" si="8">Q5+R5</f>
        <v>0</v>
      </c>
      <c r="T5" s="39">
        <f t="shared" ref="T5:T10" si="9">12*U5</f>
        <v>0</v>
      </c>
      <c r="U5" s="40">
        <v>0</v>
      </c>
      <c r="V5" s="147">
        <f>C5*U5*1.03^4</f>
        <v>0</v>
      </c>
      <c r="W5" s="41">
        <f>V5*D5</f>
        <v>0</v>
      </c>
      <c r="X5" s="42">
        <f t="shared" ref="X5:X10" si="10">V5+W5</f>
        <v>0</v>
      </c>
      <c r="Y5" s="39">
        <f t="shared" ref="Y5:Y10" si="11">12*Z5</f>
        <v>0</v>
      </c>
      <c r="Z5" s="40">
        <v>0</v>
      </c>
      <c r="AA5" s="36">
        <f>C5*Z5*1.03^5</f>
        <v>0</v>
      </c>
      <c r="AB5" s="41">
        <f>AA5*D5</f>
        <v>0</v>
      </c>
      <c r="AC5" s="42">
        <f t="shared" ref="AC5:AC10" si="12">AA5+AB5</f>
        <v>0</v>
      </c>
      <c r="AD5" s="43">
        <f>SUM(I5,N5,S5,X5,AC5)</f>
        <v>0</v>
      </c>
      <c r="AF5" s="153">
        <f>C5*1.03</f>
        <v>0</v>
      </c>
      <c r="AG5" s="153">
        <f>AF5*1.03</f>
        <v>0</v>
      </c>
      <c r="AH5" s="153">
        <f t="shared" ref="AH5:AI10" si="13">AG5*1.03</f>
        <v>0</v>
      </c>
      <c r="AI5" s="153">
        <f t="shared" si="13"/>
        <v>0</v>
      </c>
    </row>
    <row r="6" spans="1:35" s="30" customFormat="1" x14ac:dyDescent="0.35">
      <c r="A6" s="143"/>
      <c r="B6" s="44"/>
      <c r="C6" s="45">
        <v>0</v>
      </c>
      <c r="D6" s="46">
        <v>0.29499999999999998</v>
      </c>
      <c r="E6" s="47">
        <f t="shared" si="0"/>
        <v>0</v>
      </c>
      <c r="F6" s="48">
        <v>0</v>
      </c>
      <c r="G6" s="36">
        <f t="shared" ref="G6:G10" si="14">C6*F6*1.03</f>
        <v>0</v>
      </c>
      <c r="H6" s="36">
        <f t="shared" si="1"/>
        <v>0</v>
      </c>
      <c r="I6" s="37">
        <f t="shared" si="2"/>
        <v>0</v>
      </c>
      <c r="J6" s="47">
        <f t="shared" si="3"/>
        <v>0</v>
      </c>
      <c r="K6" s="48">
        <v>0</v>
      </c>
      <c r="L6" s="36">
        <f t="shared" ref="L6:L10" si="15">C6*K6*1.03^2</f>
        <v>0</v>
      </c>
      <c r="M6" s="36">
        <f t="shared" si="4"/>
        <v>0</v>
      </c>
      <c r="N6" s="38">
        <f t="shared" si="5"/>
        <v>0</v>
      </c>
      <c r="O6" s="47">
        <f t="shared" si="6"/>
        <v>0</v>
      </c>
      <c r="P6" s="48">
        <v>0</v>
      </c>
      <c r="Q6" s="147">
        <f t="shared" ref="Q6:Q10" si="16">C6*P6*1.03^3</f>
        <v>0</v>
      </c>
      <c r="R6" s="36">
        <f t="shared" si="7"/>
        <v>0</v>
      </c>
      <c r="S6" s="38">
        <f t="shared" si="8"/>
        <v>0</v>
      </c>
      <c r="T6" s="47">
        <f t="shared" si="9"/>
        <v>0</v>
      </c>
      <c r="U6" s="48">
        <v>0</v>
      </c>
      <c r="V6" s="147">
        <f t="shared" ref="V6:V10" si="17">C6*U6*1.03^4</f>
        <v>0</v>
      </c>
      <c r="W6" s="36">
        <f t="shared" ref="W6:W10" si="18">V6*D6</f>
        <v>0</v>
      </c>
      <c r="X6" s="38">
        <f t="shared" si="10"/>
        <v>0</v>
      </c>
      <c r="Y6" s="47">
        <f t="shared" si="11"/>
        <v>0</v>
      </c>
      <c r="Z6" s="48">
        <v>0</v>
      </c>
      <c r="AA6" s="36">
        <f t="shared" ref="AA6:AA10" si="19">C6*Z6*1.03^5</f>
        <v>0</v>
      </c>
      <c r="AB6" s="36">
        <f t="shared" ref="AB6:AB10" si="20">AA6*D6</f>
        <v>0</v>
      </c>
      <c r="AC6" s="38">
        <f t="shared" si="12"/>
        <v>0</v>
      </c>
      <c r="AD6" s="43">
        <f t="shared" ref="AD6:AD10" si="21">SUM(I6,N6,S6,X6,AC6)</f>
        <v>0</v>
      </c>
      <c r="AF6" s="153">
        <f t="shared" ref="AF6:AF10" si="22">C6*1.03</f>
        <v>0</v>
      </c>
      <c r="AG6" s="153">
        <f t="shared" ref="AG6:AG10" si="23">AF6*1.03</f>
        <v>0</v>
      </c>
      <c r="AH6" s="153">
        <f t="shared" si="13"/>
        <v>0</v>
      </c>
      <c r="AI6" s="153">
        <f t="shared" si="13"/>
        <v>0</v>
      </c>
    </row>
    <row r="7" spans="1:35" s="30" customFormat="1" x14ac:dyDescent="0.35">
      <c r="A7" s="144"/>
      <c r="B7" s="49"/>
      <c r="C7" s="45">
        <v>10000</v>
      </c>
      <c r="D7" s="46">
        <v>0.29499999999999998</v>
      </c>
      <c r="E7" s="47">
        <f t="shared" ref="E7" si="24">12*F7</f>
        <v>0</v>
      </c>
      <c r="F7" s="48">
        <v>0</v>
      </c>
      <c r="G7" s="36">
        <f t="shared" ref="G7" si="25">C7*F7*1.03</f>
        <v>0</v>
      </c>
      <c r="H7" s="36">
        <f t="shared" ref="H7" si="26">G7*D7</f>
        <v>0</v>
      </c>
      <c r="I7" s="37">
        <f t="shared" ref="I7" si="27">G7+H7</f>
        <v>0</v>
      </c>
      <c r="J7" s="47">
        <f t="shared" ref="J7" si="28">12*K7</f>
        <v>0</v>
      </c>
      <c r="K7" s="48">
        <v>0</v>
      </c>
      <c r="L7" s="36">
        <f t="shared" si="15"/>
        <v>0</v>
      </c>
      <c r="M7" s="36">
        <f t="shared" ref="M7" si="29">L7*D7</f>
        <v>0</v>
      </c>
      <c r="N7" s="38">
        <f t="shared" ref="N7" si="30">L7+M7</f>
        <v>0</v>
      </c>
      <c r="O7" s="47">
        <f t="shared" ref="O7" si="31">12*P7</f>
        <v>0</v>
      </c>
      <c r="P7" s="48">
        <v>0</v>
      </c>
      <c r="Q7" s="147">
        <f t="shared" si="16"/>
        <v>0</v>
      </c>
      <c r="R7" s="36">
        <f t="shared" ref="R7" si="32">Q7*D7</f>
        <v>0</v>
      </c>
      <c r="S7" s="38">
        <f t="shared" ref="S7" si="33">Q7+R7</f>
        <v>0</v>
      </c>
      <c r="T7" s="47">
        <f t="shared" ref="T7" si="34">12*U7</f>
        <v>0</v>
      </c>
      <c r="U7" s="48">
        <v>0</v>
      </c>
      <c r="V7" s="147">
        <f t="shared" si="17"/>
        <v>0</v>
      </c>
      <c r="W7" s="36">
        <f t="shared" ref="W7" si="35">V7*D7</f>
        <v>0</v>
      </c>
      <c r="X7" s="38">
        <f t="shared" ref="X7" si="36">V7+W7</f>
        <v>0</v>
      </c>
      <c r="Y7" s="47">
        <f t="shared" ref="Y7" si="37">12*Z7</f>
        <v>0</v>
      </c>
      <c r="Z7" s="48">
        <v>0</v>
      </c>
      <c r="AA7" s="36">
        <f t="shared" si="19"/>
        <v>0</v>
      </c>
      <c r="AB7" s="36">
        <f t="shared" ref="AB7" si="38">AA7*D7</f>
        <v>0</v>
      </c>
      <c r="AC7" s="38">
        <f t="shared" ref="AC7" si="39">AA7+AB7</f>
        <v>0</v>
      </c>
      <c r="AD7" s="43">
        <f t="shared" ref="AD7" si="40">SUM(I7,N7,S7,X7,AC7)</f>
        <v>0</v>
      </c>
      <c r="AF7" s="153">
        <f t="shared" si="22"/>
        <v>10300</v>
      </c>
      <c r="AG7" s="153">
        <f t="shared" si="23"/>
        <v>10609</v>
      </c>
      <c r="AH7" s="153">
        <f t="shared" si="13"/>
        <v>10927.27</v>
      </c>
      <c r="AI7" s="153">
        <f t="shared" si="13"/>
        <v>11255.088100000001</v>
      </c>
    </row>
    <row r="8" spans="1:35" s="30" customFormat="1" x14ac:dyDescent="0.35">
      <c r="A8" s="143"/>
      <c r="B8" s="44"/>
      <c r="C8" s="45">
        <v>100000</v>
      </c>
      <c r="D8" s="46">
        <v>0.09</v>
      </c>
      <c r="E8" s="47">
        <f t="shared" ref="E8" si="41">12*F8</f>
        <v>0</v>
      </c>
      <c r="F8" s="48">
        <v>0</v>
      </c>
      <c r="G8" s="36">
        <f t="shared" si="14"/>
        <v>0</v>
      </c>
      <c r="H8" s="36">
        <f>G8*D8</f>
        <v>0</v>
      </c>
      <c r="I8" s="37">
        <f>G8+H8</f>
        <v>0</v>
      </c>
      <c r="J8" s="47">
        <f t="shared" ref="J8" si="42">12*K8</f>
        <v>0</v>
      </c>
      <c r="K8" s="48">
        <v>0</v>
      </c>
      <c r="L8" s="36">
        <f t="shared" si="15"/>
        <v>0</v>
      </c>
      <c r="M8" s="36">
        <f>L8*D8</f>
        <v>0</v>
      </c>
      <c r="N8" s="38">
        <f>L8+M8</f>
        <v>0</v>
      </c>
      <c r="O8" s="47">
        <f t="shared" ref="O8" si="43">12*P8</f>
        <v>0</v>
      </c>
      <c r="P8" s="48">
        <v>0</v>
      </c>
      <c r="Q8" s="147">
        <f t="shared" si="16"/>
        <v>0</v>
      </c>
      <c r="R8" s="36">
        <f>Q8*D8</f>
        <v>0</v>
      </c>
      <c r="S8" s="38">
        <f>Q8+R8</f>
        <v>0</v>
      </c>
      <c r="T8" s="47">
        <f t="shared" ref="T8" si="44">12*U8</f>
        <v>0</v>
      </c>
      <c r="U8" s="48">
        <v>0</v>
      </c>
      <c r="V8" s="147">
        <f t="shared" si="17"/>
        <v>0</v>
      </c>
      <c r="W8" s="36">
        <f t="shared" ref="W8" si="45">V8*D8</f>
        <v>0</v>
      </c>
      <c r="X8" s="38">
        <f>V8+W8</f>
        <v>0</v>
      </c>
      <c r="Y8" s="47">
        <f t="shared" ref="Y8" si="46">12*Z8</f>
        <v>0</v>
      </c>
      <c r="Z8" s="48">
        <v>0</v>
      </c>
      <c r="AA8" s="36">
        <f t="shared" si="19"/>
        <v>0</v>
      </c>
      <c r="AB8" s="36">
        <f t="shared" ref="AB8" si="47">AA8*D8</f>
        <v>0</v>
      </c>
      <c r="AC8" s="38">
        <f>AA8+AB8</f>
        <v>0</v>
      </c>
      <c r="AD8" s="43">
        <f t="shared" ref="AD8" si="48">SUM(I8,N8,S8,X8,AC8)</f>
        <v>0</v>
      </c>
      <c r="AF8" s="153">
        <f t="shared" si="22"/>
        <v>103000</v>
      </c>
      <c r="AG8" s="153">
        <f t="shared" si="23"/>
        <v>106090</v>
      </c>
      <c r="AH8" s="153">
        <f t="shared" si="13"/>
        <v>109272.7</v>
      </c>
      <c r="AI8" s="153">
        <f t="shared" si="13"/>
        <v>112550.88099999999</v>
      </c>
    </row>
    <row r="9" spans="1:35" s="30" customFormat="1" x14ac:dyDescent="0.35">
      <c r="A9" s="143"/>
      <c r="B9" s="44"/>
      <c r="C9" s="45">
        <v>0</v>
      </c>
      <c r="D9" s="46">
        <v>0.30499999999999999</v>
      </c>
      <c r="E9" s="47">
        <f t="shared" ref="E9" si="49">12*F9</f>
        <v>0</v>
      </c>
      <c r="F9" s="48">
        <v>0</v>
      </c>
      <c r="G9" s="36">
        <f t="shared" si="14"/>
        <v>0</v>
      </c>
      <c r="H9" s="36">
        <f>G9*D9</f>
        <v>0</v>
      </c>
      <c r="I9" s="37">
        <f>G9+H9</f>
        <v>0</v>
      </c>
      <c r="J9" s="47">
        <f t="shared" ref="J9" si="50">12*K9</f>
        <v>0</v>
      </c>
      <c r="K9" s="48">
        <v>0</v>
      </c>
      <c r="L9" s="36">
        <f t="shared" si="15"/>
        <v>0</v>
      </c>
      <c r="M9" s="36">
        <f>L9*D9</f>
        <v>0</v>
      </c>
      <c r="N9" s="38">
        <f>L9+M9</f>
        <v>0</v>
      </c>
      <c r="O9" s="47">
        <f t="shared" ref="O9" si="51">12*P9</f>
        <v>0</v>
      </c>
      <c r="P9" s="48">
        <v>0</v>
      </c>
      <c r="Q9" s="147">
        <f t="shared" si="16"/>
        <v>0</v>
      </c>
      <c r="R9" s="36">
        <f>Q9*D9</f>
        <v>0</v>
      </c>
      <c r="S9" s="38">
        <f>Q9+R9</f>
        <v>0</v>
      </c>
      <c r="T9" s="47">
        <f t="shared" ref="T9" si="52">12*U9</f>
        <v>0</v>
      </c>
      <c r="U9" s="48">
        <v>0</v>
      </c>
      <c r="V9" s="147">
        <f t="shared" si="17"/>
        <v>0</v>
      </c>
      <c r="W9" s="36">
        <f t="shared" ref="W9" si="53">V9*D9</f>
        <v>0</v>
      </c>
      <c r="X9" s="38">
        <f>V9+W9</f>
        <v>0</v>
      </c>
      <c r="Y9" s="47">
        <f t="shared" ref="Y9" si="54">12*Z9</f>
        <v>0</v>
      </c>
      <c r="Z9" s="48">
        <v>0</v>
      </c>
      <c r="AA9" s="36">
        <f t="shared" si="19"/>
        <v>0</v>
      </c>
      <c r="AB9" s="36">
        <f t="shared" ref="AB9" si="55">AA9*D9</f>
        <v>0</v>
      </c>
      <c r="AC9" s="38">
        <f>AA9+AB9</f>
        <v>0</v>
      </c>
      <c r="AD9" s="43">
        <f t="shared" ref="AD9" si="56">SUM(I9,N9,S9,X9,AC9)</f>
        <v>0</v>
      </c>
      <c r="AF9" s="153">
        <f t="shared" si="22"/>
        <v>0</v>
      </c>
      <c r="AG9" s="153">
        <f t="shared" si="23"/>
        <v>0</v>
      </c>
      <c r="AH9" s="153">
        <f t="shared" si="13"/>
        <v>0</v>
      </c>
      <c r="AI9" s="153">
        <f t="shared" si="13"/>
        <v>0</v>
      </c>
    </row>
    <row r="10" spans="1:35" s="30" customFormat="1" ht="16" thickBot="1" x14ac:dyDescent="0.4">
      <c r="A10" s="144"/>
      <c r="B10" s="49"/>
      <c r="C10" s="45">
        <v>0</v>
      </c>
      <c r="D10" s="46">
        <v>0.30499999999999999</v>
      </c>
      <c r="E10" s="47">
        <f t="shared" si="0"/>
        <v>0</v>
      </c>
      <c r="F10" s="48">
        <v>0</v>
      </c>
      <c r="G10" s="36">
        <f t="shared" si="14"/>
        <v>0</v>
      </c>
      <c r="H10" s="36">
        <f t="shared" si="1"/>
        <v>0</v>
      </c>
      <c r="I10" s="37">
        <f t="shared" si="2"/>
        <v>0</v>
      </c>
      <c r="J10" s="47">
        <f t="shared" si="3"/>
        <v>0</v>
      </c>
      <c r="K10" s="48">
        <v>0</v>
      </c>
      <c r="L10" s="36">
        <f t="shared" si="15"/>
        <v>0</v>
      </c>
      <c r="M10" s="36">
        <f t="shared" si="4"/>
        <v>0</v>
      </c>
      <c r="N10" s="38">
        <f t="shared" si="5"/>
        <v>0</v>
      </c>
      <c r="O10" s="47">
        <f t="shared" si="6"/>
        <v>0</v>
      </c>
      <c r="P10" s="48">
        <v>0</v>
      </c>
      <c r="Q10" s="147">
        <f t="shared" si="16"/>
        <v>0</v>
      </c>
      <c r="R10" s="36">
        <f t="shared" si="7"/>
        <v>0</v>
      </c>
      <c r="S10" s="38">
        <f t="shared" si="8"/>
        <v>0</v>
      </c>
      <c r="T10" s="47">
        <f t="shared" si="9"/>
        <v>0</v>
      </c>
      <c r="U10" s="48">
        <v>0</v>
      </c>
      <c r="V10" s="147">
        <f t="shared" si="17"/>
        <v>0</v>
      </c>
      <c r="W10" s="36">
        <f t="shared" si="18"/>
        <v>0</v>
      </c>
      <c r="X10" s="38">
        <f t="shared" si="10"/>
        <v>0</v>
      </c>
      <c r="Y10" s="47">
        <f t="shared" si="11"/>
        <v>0</v>
      </c>
      <c r="Z10" s="48">
        <v>0</v>
      </c>
      <c r="AA10" s="36">
        <f t="shared" si="19"/>
        <v>0</v>
      </c>
      <c r="AB10" s="36">
        <f t="shared" si="20"/>
        <v>0</v>
      </c>
      <c r="AC10" s="38">
        <f t="shared" si="12"/>
        <v>0</v>
      </c>
      <c r="AD10" s="43">
        <f t="shared" si="21"/>
        <v>0</v>
      </c>
      <c r="AF10" s="153">
        <f t="shared" si="22"/>
        <v>0</v>
      </c>
      <c r="AG10" s="153">
        <f t="shared" si="23"/>
        <v>0</v>
      </c>
      <c r="AH10" s="153">
        <f t="shared" si="13"/>
        <v>0</v>
      </c>
      <c r="AI10" s="153">
        <f t="shared" si="13"/>
        <v>0</v>
      </c>
    </row>
    <row r="11" spans="1:35" s="30" customFormat="1" ht="16" thickBot="1" x14ac:dyDescent="0.4">
      <c r="A11" s="50" t="s">
        <v>15</v>
      </c>
      <c r="B11" s="51"/>
      <c r="C11" s="52"/>
      <c r="D11" s="52"/>
      <c r="E11" s="53"/>
      <c r="F11" s="136"/>
      <c r="G11" s="136">
        <f>SUM(G5:G10)</f>
        <v>0</v>
      </c>
      <c r="H11" s="136">
        <f>SUM(H5:H10)</f>
        <v>0</v>
      </c>
      <c r="I11" s="137">
        <f>SUM(I5:I10)</f>
        <v>0</v>
      </c>
      <c r="J11" s="138"/>
      <c r="K11" s="136"/>
      <c r="L11" s="136">
        <f>SUM(L5:L10)</f>
        <v>0</v>
      </c>
      <c r="M11" s="136">
        <f>SUM(M5:M10)</f>
        <v>0</v>
      </c>
      <c r="N11" s="139">
        <f>SUM(N5:N10)</f>
        <v>0</v>
      </c>
      <c r="O11" s="138"/>
      <c r="P11" s="136"/>
      <c r="Q11" s="140">
        <f>SUM(Q5:Q10)</f>
        <v>0</v>
      </c>
      <c r="R11" s="140">
        <f>SUM(R5:R10)</f>
        <v>0</v>
      </c>
      <c r="S11" s="139">
        <f>SUM(S5:S10)</f>
        <v>0</v>
      </c>
      <c r="T11" s="138"/>
      <c r="U11" s="136"/>
      <c r="V11" s="140">
        <f>SUM(V5:V10)</f>
        <v>0</v>
      </c>
      <c r="W11" s="140">
        <f>SUM(W5:W10)</f>
        <v>0</v>
      </c>
      <c r="X11" s="139">
        <f>SUM(X5:X10)</f>
        <v>0</v>
      </c>
      <c r="Y11" s="138"/>
      <c r="Z11" s="136"/>
      <c r="AA11" s="140">
        <f>SUM(AA5:AA10)</f>
        <v>0</v>
      </c>
      <c r="AB11" s="140">
        <f>SUM(AB5:AB10)</f>
        <v>0</v>
      </c>
      <c r="AC11" s="139">
        <f>SUM(AC5:AC10)</f>
        <v>0</v>
      </c>
      <c r="AD11" s="141">
        <f>SUM(AD5:AD10)</f>
        <v>0</v>
      </c>
    </row>
    <row r="12" spans="1:35" s="30" customFormat="1" x14ac:dyDescent="0.35">
      <c r="A12" s="50"/>
      <c r="B12" s="51"/>
      <c r="C12" s="52"/>
      <c r="D12" s="52"/>
      <c r="E12" s="53"/>
      <c r="F12" s="52"/>
      <c r="G12" s="52"/>
      <c r="H12" s="52"/>
      <c r="I12" s="52"/>
      <c r="J12" s="53"/>
      <c r="K12" s="52"/>
      <c r="L12" s="52"/>
      <c r="M12" s="52"/>
      <c r="N12" s="55"/>
      <c r="O12" s="53"/>
      <c r="P12" s="52"/>
      <c r="Q12" s="52"/>
      <c r="R12" s="52"/>
      <c r="S12" s="55"/>
      <c r="T12" s="53"/>
      <c r="U12" s="52"/>
      <c r="V12" s="52"/>
      <c r="W12" s="52"/>
      <c r="X12" s="55"/>
      <c r="Y12" s="53"/>
      <c r="Z12" s="52"/>
      <c r="AA12" s="52"/>
      <c r="AB12" s="52"/>
      <c r="AC12" s="55"/>
      <c r="AD12" s="56"/>
    </row>
    <row r="13" spans="1:35" s="30" customFormat="1" x14ac:dyDescent="0.35">
      <c r="A13" s="57" t="s">
        <v>16</v>
      </c>
      <c r="B13" s="58"/>
      <c r="C13" s="59"/>
      <c r="D13" s="59"/>
      <c r="E13" s="60"/>
      <c r="F13" s="59"/>
      <c r="G13" s="59"/>
      <c r="H13" s="59"/>
      <c r="I13" s="61"/>
      <c r="J13" s="60"/>
      <c r="K13" s="59"/>
      <c r="L13" s="59"/>
      <c r="M13" s="59"/>
      <c r="N13" s="62"/>
      <c r="O13" s="60"/>
      <c r="P13" s="59"/>
      <c r="Q13" s="59"/>
      <c r="R13" s="59"/>
      <c r="S13" s="62"/>
      <c r="T13" s="60"/>
      <c r="U13" s="59"/>
      <c r="V13" s="59"/>
      <c r="W13" s="59"/>
      <c r="X13" s="62"/>
      <c r="Y13" s="60"/>
      <c r="Z13" s="59"/>
      <c r="AA13" s="59"/>
      <c r="AB13" s="59"/>
      <c r="AC13" s="62"/>
      <c r="AD13" s="63"/>
    </row>
    <row r="14" spans="1:35" s="30" customFormat="1" ht="12.75" customHeight="1" x14ac:dyDescent="0.35">
      <c r="A14" s="64" t="s">
        <v>24</v>
      </c>
      <c r="B14" s="65"/>
      <c r="C14" s="66"/>
      <c r="D14" s="66"/>
      <c r="E14" s="67"/>
      <c r="F14" s="66"/>
      <c r="G14" s="66"/>
      <c r="H14" s="66"/>
      <c r="I14" s="68">
        <v>0</v>
      </c>
      <c r="J14" s="67"/>
      <c r="K14" s="66"/>
      <c r="L14" s="66"/>
      <c r="M14" s="66"/>
      <c r="N14" s="69">
        <v>0</v>
      </c>
      <c r="O14" s="67"/>
      <c r="P14" s="66"/>
      <c r="Q14" s="66"/>
      <c r="R14" s="66"/>
      <c r="S14" s="69">
        <v>0</v>
      </c>
      <c r="T14" s="67"/>
      <c r="U14" s="66"/>
      <c r="V14" s="66"/>
      <c r="W14" s="66"/>
      <c r="X14" s="69">
        <v>0</v>
      </c>
      <c r="Y14" s="67"/>
      <c r="Z14" s="66"/>
      <c r="AA14" s="66"/>
      <c r="AB14" s="66"/>
      <c r="AC14" s="69">
        <v>0</v>
      </c>
      <c r="AD14" s="70">
        <f>SUM(I14,N14,S14,X14,AC14)</f>
        <v>0</v>
      </c>
    </row>
    <row r="15" spans="1:35" s="30" customFormat="1" ht="12.75" customHeight="1" x14ac:dyDescent="0.35">
      <c r="A15" s="71" t="s">
        <v>51</v>
      </c>
      <c r="B15" s="151"/>
      <c r="C15" s="73"/>
      <c r="D15" s="73"/>
      <c r="E15" s="74"/>
      <c r="F15" s="73"/>
      <c r="G15" s="73"/>
      <c r="H15" s="73"/>
      <c r="I15" s="54"/>
      <c r="J15" s="74"/>
      <c r="K15" s="73"/>
      <c r="L15" s="73"/>
      <c r="M15" s="73"/>
      <c r="N15" s="54">
        <v>0</v>
      </c>
      <c r="O15" s="74"/>
      <c r="P15" s="73"/>
      <c r="Q15" s="73"/>
      <c r="R15" s="73"/>
      <c r="S15" s="75">
        <v>0</v>
      </c>
      <c r="T15" s="74"/>
      <c r="U15" s="73"/>
      <c r="V15" s="73"/>
      <c r="W15" s="73"/>
      <c r="X15" s="75">
        <v>0</v>
      </c>
      <c r="Y15" s="74"/>
      <c r="Z15" s="73"/>
      <c r="AA15" s="73"/>
      <c r="AB15" s="73"/>
      <c r="AC15" s="75">
        <v>0</v>
      </c>
      <c r="AD15" s="80">
        <f t="shared" ref="AD15:AD20" si="57">SUM(I15,N15,S15,X15,AC15)</f>
        <v>0</v>
      </c>
    </row>
    <row r="16" spans="1:35" s="30" customFormat="1" ht="12.75" customHeight="1" x14ac:dyDescent="0.35">
      <c r="A16" s="71" t="s">
        <v>52</v>
      </c>
      <c r="B16" s="151"/>
      <c r="C16" s="73"/>
      <c r="D16" s="73"/>
      <c r="E16" s="74"/>
      <c r="F16" s="73"/>
      <c r="G16" s="73"/>
      <c r="H16" s="73"/>
      <c r="I16" s="54">
        <v>0</v>
      </c>
      <c r="J16" s="74"/>
      <c r="K16" s="73"/>
      <c r="L16" s="73"/>
      <c r="M16" s="73"/>
      <c r="N16" s="54">
        <v>0</v>
      </c>
      <c r="O16" s="74"/>
      <c r="P16" s="73"/>
      <c r="Q16" s="73"/>
      <c r="R16" s="73"/>
      <c r="S16" s="75">
        <v>0</v>
      </c>
      <c r="T16" s="74"/>
      <c r="U16" s="73"/>
      <c r="V16" s="73"/>
      <c r="W16" s="73"/>
      <c r="X16" s="75">
        <v>0</v>
      </c>
      <c r="Y16" s="74"/>
      <c r="Z16" s="73"/>
      <c r="AA16" s="73"/>
      <c r="AB16" s="73"/>
      <c r="AC16" s="75">
        <v>0</v>
      </c>
      <c r="AD16" s="80">
        <f t="shared" si="57"/>
        <v>0</v>
      </c>
    </row>
    <row r="17" spans="1:30" s="30" customFormat="1" ht="12.75" customHeight="1" x14ac:dyDescent="0.35">
      <c r="A17" s="151"/>
      <c r="B17" s="151"/>
      <c r="C17" s="73"/>
      <c r="D17" s="73"/>
      <c r="E17" s="74"/>
      <c r="F17" s="73"/>
      <c r="G17" s="73"/>
      <c r="H17" s="73"/>
      <c r="I17" s="54">
        <v>0</v>
      </c>
      <c r="J17" s="74"/>
      <c r="K17" s="73"/>
      <c r="L17" s="73"/>
      <c r="M17" s="73"/>
      <c r="N17" s="54">
        <v>0</v>
      </c>
      <c r="O17" s="74"/>
      <c r="P17" s="73"/>
      <c r="Q17" s="73"/>
      <c r="R17" s="73"/>
      <c r="S17" s="75">
        <v>0</v>
      </c>
      <c r="T17" s="74"/>
      <c r="U17" s="73"/>
      <c r="V17" s="73"/>
      <c r="W17" s="73"/>
      <c r="X17" s="75">
        <v>0</v>
      </c>
      <c r="Y17" s="74"/>
      <c r="Z17" s="73"/>
      <c r="AA17" s="73"/>
      <c r="AB17" s="73"/>
      <c r="AC17" s="75">
        <v>0</v>
      </c>
      <c r="AD17" s="80">
        <f t="shared" si="57"/>
        <v>0</v>
      </c>
    </row>
    <row r="18" spans="1:30" s="30" customFormat="1" ht="12.75" customHeight="1" x14ac:dyDescent="0.35">
      <c r="A18" s="71"/>
      <c r="B18" s="151"/>
      <c r="C18" s="73"/>
      <c r="D18" s="73"/>
      <c r="E18" s="74"/>
      <c r="F18" s="73"/>
      <c r="G18" s="73"/>
      <c r="H18" s="73"/>
      <c r="I18" s="54">
        <v>0</v>
      </c>
      <c r="J18" s="74"/>
      <c r="K18" s="73"/>
      <c r="L18" s="73"/>
      <c r="M18" s="73"/>
      <c r="N18" s="54">
        <v>0</v>
      </c>
      <c r="O18" s="74"/>
      <c r="P18" s="73"/>
      <c r="Q18" s="73"/>
      <c r="R18" s="73"/>
      <c r="S18" s="75">
        <v>0</v>
      </c>
      <c r="T18" s="74"/>
      <c r="U18" s="73"/>
      <c r="V18" s="73"/>
      <c r="W18" s="73"/>
      <c r="X18" s="75">
        <v>0</v>
      </c>
      <c r="Y18" s="74"/>
      <c r="Z18" s="73"/>
      <c r="AA18" s="73"/>
      <c r="AB18" s="73"/>
      <c r="AC18" s="75">
        <v>0</v>
      </c>
      <c r="AD18" s="80">
        <f t="shared" si="57"/>
        <v>0</v>
      </c>
    </row>
    <row r="19" spans="1:30" s="30" customFormat="1" ht="12.75" customHeight="1" x14ac:dyDescent="0.35">
      <c r="A19" s="151"/>
      <c r="B19" s="151"/>
      <c r="C19" s="73"/>
      <c r="D19" s="73"/>
      <c r="E19" s="74"/>
      <c r="F19" s="73"/>
      <c r="G19" s="73"/>
      <c r="H19" s="73"/>
      <c r="I19" s="54">
        <v>0</v>
      </c>
      <c r="J19" s="74"/>
      <c r="K19" s="73"/>
      <c r="L19" s="73"/>
      <c r="M19" s="73"/>
      <c r="N19" s="54">
        <v>0</v>
      </c>
      <c r="O19" s="74"/>
      <c r="P19" s="73"/>
      <c r="Q19" s="73"/>
      <c r="R19" s="73"/>
      <c r="S19" s="75">
        <v>0</v>
      </c>
      <c r="T19" s="74"/>
      <c r="U19" s="73"/>
      <c r="V19" s="73"/>
      <c r="W19" s="73"/>
      <c r="X19" s="75">
        <v>0</v>
      </c>
      <c r="Y19" s="74"/>
      <c r="Z19" s="73"/>
      <c r="AA19" s="73"/>
      <c r="AB19" s="73"/>
      <c r="AC19" s="75">
        <v>0</v>
      </c>
      <c r="AD19" s="80">
        <f t="shared" si="57"/>
        <v>0</v>
      </c>
    </row>
    <row r="20" spans="1:30" s="30" customFormat="1" ht="12.75" customHeight="1" x14ac:dyDescent="0.35">
      <c r="A20" s="151"/>
      <c r="B20" s="151"/>
      <c r="C20" s="73"/>
      <c r="D20" s="73"/>
      <c r="E20" s="74"/>
      <c r="F20" s="73"/>
      <c r="G20" s="73"/>
      <c r="H20" s="73"/>
      <c r="I20" s="54">
        <v>0</v>
      </c>
      <c r="J20" s="74"/>
      <c r="K20" s="73"/>
      <c r="L20" s="73"/>
      <c r="M20" s="73"/>
      <c r="N20" s="54">
        <v>0</v>
      </c>
      <c r="O20" s="74"/>
      <c r="P20" s="73"/>
      <c r="Q20" s="73"/>
      <c r="R20" s="73"/>
      <c r="S20" s="75">
        <v>0</v>
      </c>
      <c r="T20" s="74"/>
      <c r="U20" s="73"/>
      <c r="V20" s="73"/>
      <c r="W20" s="73"/>
      <c r="X20" s="75">
        <v>0</v>
      </c>
      <c r="Y20" s="74"/>
      <c r="Z20" s="73"/>
      <c r="AA20" s="73"/>
      <c r="AB20" s="73"/>
      <c r="AC20" s="75">
        <v>0</v>
      </c>
      <c r="AD20" s="80">
        <f t="shared" si="57"/>
        <v>0</v>
      </c>
    </row>
    <row r="21" spans="1:30" s="30" customFormat="1" x14ac:dyDescent="0.35">
      <c r="A21" s="71"/>
      <c r="B21" s="72"/>
      <c r="D21" s="73"/>
      <c r="E21" s="74"/>
      <c r="F21" s="73"/>
      <c r="G21" s="73"/>
      <c r="H21" s="73"/>
      <c r="I21" s="54">
        <v>0</v>
      </c>
      <c r="J21" s="74"/>
      <c r="K21" s="73"/>
      <c r="L21" s="73"/>
      <c r="M21" s="73"/>
      <c r="N21" s="75">
        <v>0</v>
      </c>
      <c r="O21" s="74"/>
      <c r="P21" s="73"/>
      <c r="Q21" s="73"/>
      <c r="R21" s="73"/>
      <c r="S21" s="75">
        <v>0</v>
      </c>
      <c r="T21" s="74"/>
      <c r="U21" s="73"/>
      <c r="V21" s="73"/>
      <c r="W21" s="73"/>
      <c r="X21" s="75">
        <v>0</v>
      </c>
      <c r="Y21" s="74"/>
      <c r="Z21" s="73"/>
      <c r="AA21" s="73"/>
      <c r="AB21" s="73"/>
      <c r="AC21" s="75">
        <v>0</v>
      </c>
      <c r="AD21" s="80">
        <f t="shared" ref="AD21:AD31" si="58">SUM(I21,N21,S21,X21,AC21)</f>
        <v>0</v>
      </c>
    </row>
    <row r="22" spans="1:30" s="30" customFormat="1" x14ac:dyDescent="0.35">
      <c r="A22" s="71"/>
      <c r="B22" s="76"/>
      <c r="C22" s="73"/>
      <c r="D22" s="73"/>
      <c r="E22" s="74"/>
      <c r="F22" s="73"/>
      <c r="G22" s="73"/>
      <c r="H22" s="73"/>
      <c r="I22" s="54">
        <v>0</v>
      </c>
      <c r="J22" s="74"/>
      <c r="K22" s="73"/>
      <c r="L22" s="73"/>
      <c r="M22" s="73"/>
      <c r="N22" s="75">
        <v>0</v>
      </c>
      <c r="O22" s="74"/>
      <c r="P22" s="73"/>
      <c r="Q22" s="73"/>
      <c r="R22" s="73"/>
      <c r="S22" s="75">
        <v>0</v>
      </c>
      <c r="T22" s="74"/>
      <c r="U22" s="73"/>
      <c r="V22" s="73"/>
      <c r="W22" s="73"/>
      <c r="X22" s="75">
        <v>0</v>
      </c>
      <c r="Y22" s="74"/>
      <c r="Z22" s="73"/>
      <c r="AA22" s="73"/>
      <c r="AB22" s="73"/>
      <c r="AC22" s="75">
        <v>0</v>
      </c>
      <c r="AD22" s="80">
        <f t="shared" si="58"/>
        <v>0</v>
      </c>
    </row>
    <row r="23" spans="1:30" s="14" customFormat="1" x14ac:dyDescent="0.35">
      <c r="A23" s="77" t="s">
        <v>26</v>
      </c>
      <c r="B23" s="78"/>
      <c r="C23" s="66"/>
      <c r="D23" s="66"/>
      <c r="E23" s="67"/>
      <c r="F23" s="66"/>
      <c r="G23" s="66"/>
      <c r="H23" s="66"/>
      <c r="I23" s="68">
        <v>0</v>
      </c>
      <c r="J23" s="67"/>
      <c r="K23" s="66"/>
      <c r="L23" s="66"/>
      <c r="M23" s="66"/>
      <c r="N23" s="69">
        <v>0</v>
      </c>
      <c r="O23" s="67"/>
      <c r="P23" s="66"/>
      <c r="Q23" s="66"/>
      <c r="R23" s="66"/>
      <c r="S23" s="69">
        <v>0</v>
      </c>
      <c r="T23" s="67"/>
      <c r="U23" s="66"/>
      <c r="V23" s="66"/>
      <c r="W23" s="66"/>
      <c r="X23" s="69">
        <v>0</v>
      </c>
      <c r="Y23" s="67"/>
      <c r="Z23" s="66"/>
      <c r="AA23" s="66"/>
      <c r="AB23" s="66"/>
      <c r="AC23" s="69">
        <v>0</v>
      </c>
      <c r="AD23" s="70">
        <f t="shared" si="58"/>
        <v>0</v>
      </c>
    </row>
    <row r="24" spans="1:30" s="14" customFormat="1" x14ac:dyDescent="0.35">
      <c r="A24" s="77" t="s">
        <v>47</v>
      </c>
      <c r="B24" s="78"/>
      <c r="C24" s="66"/>
      <c r="D24" s="66"/>
      <c r="E24" s="67"/>
      <c r="F24" s="66"/>
      <c r="G24" s="66"/>
      <c r="H24" s="66"/>
      <c r="I24" s="68">
        <v>0</v>
      </c>
      <c r="J24" s="67"/>
      <c r="K24" s="66"/>
      <c r="L24" s="66"/>
      <c r="M24" s="66"/>
      <c r="N24" s="69">
        <v>0</v>
      </c>
      <c r="O24" s="67"/>
      <c r="P24" s="66"/>
      <c r="Q24" s="66"/>
      <c r="R24" s="66"/>
      <c r="S24" s="69">
        <v>0</v>
      </c>
      <c r="T24" s="67"/>
      <c r="U24" s="66"/>
      <c r="V24" s="66"/>
      <c r="W24" s="66"/>
      <c r="X24" s="69">
        <v>0</v>
      </c>
      <c r="Y24" s="67"/>
      <c r="Z24" s="66"/>
      <c r="AA24" s="66"/>
      <c r="AB24" s="66"/>
      <c r="AC24" s="69">
        <v>0</v>
      </c>
      <c r="AD24" s="70">
        <f t="shared" si="58"/>
        <v>0</v>
      </c>
    </row>
    <row r="25" spans="1:30" s="14" customFormat="1" x14ac:dyDescent="0.35">
      <c r="A25" s="145" t="s">
        <v>27</v>
      </c>
      <c r="B25" s="79" t="s">
        <v>56</v>
      </c>
      <c r="C25" s="73"/>
      <c r="D25" s="73"/>
      <c r="E25" s="74"/>
      <c r="F25" s="73"/>
      <c r="G25" s="73"/>
      <c r="H25" s="73"/>
      <c r="I25" s="54"/>
      <c r="J25" s="74"/>
      <c r="K25" s="73"/>
      <c r="L25" s="73"/>
      <c r="M25" s="73"/>
      <c r="N25" s="75">
        <f t="shared" ref="N25:N28" si="59">I25</f>
        <v>0</v>
      </c>
      <c r="O25" s="74"/>
      <c r="P25" s="73"/>
      <c r="Q25" s="73"/>
      <c r="R25" s="73"/>
      <c r="S25" s="75">
        <f t="shared" ref="S25:S28" si="60">N25</f>
        <v>0</v>
      </c>
      <c r="T25" s="74"/>
      <c r="U25" s="73"/>
      <c r="V25" s="73"/>
      <c r="W25" s="73"/>
      <c r="X25" s="75">
        <f t="shared" ref="X25:X28" si="61">S25</f>
        <v>0</v>
      </c>
      <c r="Y25" s="74"/>
      <c r="Z25" s="73"/>
      <c r="AA25" s="73"/>
      <c r="AB25" s="73"/>
      <c r="AC25" s="75">
        <f t="shared" ref="AC25:AC28" si="62">X25</f>
        <v>0</v>
      </c>
      <c r="AD25" s="80"/>
    </row>
    <row r="26" spans="1:30" s="14" customFormat="1" x14ac:dyDescent="0.35">
      <c r="A26" s="145"/>
      <c r="B26" s="79" t="s">
        <v>41</v>
      </c>
      <c r="C26" s="73"/>
      <c r="D26" s="73"/>
      <c r="E26" s="74"/>
      <c r="F26" s="73"/>
      <c r="G26" s="73"/>
      <c r="H26" s="73"/>
      <c r="I26" s="54"/>
      <c r="J26" s="74"/>
      <c r="K26" s="73"/>
      <c r="L26" s="73"/>
      <c r="M26" s="73"/>
      <c r="N26" s="75">
        <f t="shared" si="59"/>
        <v>0</v>
      </c>
      <c r="O26" s="74"/>
      <c r="P26" s="73"/>
      <c r="Q26" s="73"/>
      <c r="R26" s="73"/>
      <c r="S26" s="75">
        <f t="shared" si="60"/>
        <v>0</v>
      </c>
      <c r="T26" s="74"/>
      <c r="U26" s="73"/>
      <c r="V26" s="73"/>
      <c r="W26" s="73"/>
      <c r="X26" s="75">
        <f t="shared" si="61"/>
        <v>0</v>
      </c>
      <c r="Y26" s="74"/>
      <c r="Z26" s="73"/>
      <c r="AA26" s="73"/>
      <c r="AB26" s="73"/>
      <c r="AC26" s="75">
        <f t="shared" si="62"/>
        <v>0</v>
      </c>
      <c r="AD26" s="80"/>
    </row>
    <row r="27" spans="1:30" s="14" customFormat="1" x14ac:dyDescent="0.35">
      <c r="A27" s="145"/>
      <c r="B27" s="79" t="s">
        <v>57</v>
      </c>
      <c r="C27" s="73"/>
      <c r="D27" s="73"/>
      <c r="E27" s="74"/>
      <c r="F27" s="73"/>
      <c r="G27" s="73"/>
      <c r="H27" s="73"/>
      <c r="I27" s="54"/>
      <c r="J27" s="74"/>
      <c r="K27" s="73"/>
      <c r="L27" s="73"/>
      <c r="M27" s="73"/>
      <c r="N27" s="75">
        <f t="shared" si="59"/>
        <v>0</v>
      </c>
      <c r="O27" s="74"/>
      <c r="P27" s="73"/>
      <c r="Q27" s="73"/>
      <c r="R27" s="73"/>
      <c r="S27" s="75">
        <f t="shared" si="60"/>
        <v>0</v>
      </c>
      <c r="T27" s="74"/>
      <c r="U27" s="73"/>
      <c r="V27" s="73"/>
      <c r="W27" s="73"/>
      <c r="X27" s="75">
        <f t="shared" si="61"/>
        <v>0</v>
      </c>
      <c r="Y27" s="74"/>
      <c r="Z27" s="73"/>
      <c r="AA27" s="73"/>
      <c r="AB27" s="73"/>
      <c r="AC27" s="75">
        <f t="shared" si="62"/>
        <v>0</v>
      </c>
      <c r="AD27" s="80"/>
    </row>
    <row r="28" spans="1:30" s="14" customFormat="1" x14ac:dyDescent="0.35">
      <c r="A28" s="145"/>
      <c r="B28" s="79" t="s">
        <v>53</v>
      </c>
      <c r="C28" s="73"/>
      <c r="D28" s="73"/>
      <c r="E28" s="74"/>
      <c r="F28" s="73"/>
      <c r="G28" s="73"/>
      <c r="H28" s="73"/>
      <c r="I28" s="54">
        <v>0</v>
      </c>
      <c r="J28" s="74"/>
      <c r="K28" s="73"/>
      <c r="L28" s="73"/>
      <c r="M28" s="73"/>
      <c r="N28" s="75">
        <f t="shared" si="59"/>
        <v>0</v>
      </c>
      <c r="O28" s="74"/>
      <c r="P28" s="73"/>
      <c r="Q28" s="73"/>
      <c r="R28" s="73"/>
      <c r="S28" s="75">
        <f t="shared" si="60"/>
        <v>0</v>
      </c>
      <c r="T28" s="74"/>
      <c r="U28" s="73"/>
      <c r="V28" s="73"/>
      <c r="W28" s="73"/>
      <c r="X28" s="75">
        <f t="shared" si="61"/>
        <v>0</v>
      </c>
      <c r="Y28" s="74"/>
      <c r="Z28" s="73"/>
      <c r="AA28" s="73"/>
      <c r="AB28" s="73"/>
      <c r="AC28" s="75">
        <f t="shared" si="62"/>
        <v>0</v>
      </c>
      <c r="AD28" s="80">
        <f t="shared" si="58"/>
        <v>0</v>
      </c>
    </row>
    <row r="29" spans="1:30" s="14" customFormat="1" x14ac:dyDescent="0.35">
      <c r="A29" s="81"/>
      <c r="B29" s="82" t="s">
        <v>50</v>
      </c>
      <c r="C29" s="59"/>
      <c r="D29" s="59"/>
      <c r="E29" s="60"/>
      <c r="F29" s="59"/>
      <c r="G29" s="59"/>
      <c r="H29" s="59"/>
      <c r="I29" s="61">
        <v>0</v>
      </c>
      <c r="J29" s="60"/>
      <c r="K29" s="59"/>
      <c r="L29" s="59"/>
      <c r="M29" s="59"/>
      <c r="N29" s="62">
        <f>I29</f>
        <v>0</v>
      </c>
      <c r="O29" s="60"/>
      <c r="P29" s="59"/>
      <c r="Q29" s="59"/>
      <c r="R29" s="59"/>
      <c r="S29" s="62">
        <f>N29</f>
        <v>0</v>
      </c>
      <c r="T29" s="60"/>
      <c r="U29" s="59"/>
      <c r="V29" s="59"/>
      <c r="W29" s="59"/>
      <c r="X29" s="62">
        <f>S29</f>
        <v>0</v>
      </c>
      <c r="Y29" s="60"/>
      <c r="Z29" s="59"/>
      <c r="AA29" s="59"/>
      <c r="AB29" s="59"/>
      <c r="AC29" s="62">
        <f>X29</f>
        <v>0</v>
      </c>
      <c r="AD29" s="63">
        <f t="shared" si="58"/>
        <v>0</v>
      </c>
    </row>
    <row r="30" spans="1:30" s="14" customFormat="1" ht="16" thickBot="1" x14ac:dyDescent="0.4">
      <c r="A30" s="149" t="s">
        <v>55</v>
      </c>
      <c r="B30" s="150"/>
      <c r="C30" s="84"/>
      <c r="D30" s="84"/>
      <c r="E30" s="83"/>
      <c r="F30" s="84"/>
      <c r="G30" s="84"/>
      <c r="H30" s="84"/>
      <c r="I30" s="85">
        <v>0</v>
      </c>
      <c r="J30" s="83"/>
      <c r="K30" s="84"/>
      <c r="L30" s="84"/>
      <c r="M30" s="84"/>
      <c r="N30" s="85">
        <v>0</v>
      </c>
      <c r="O30" s="83"/>
      <c r="P30" s="84"/>
      <c r="Q30" s="84"/>
      <c r="R30" s="84"/>
      <c r="S30" s="85">
        <v>0</v>
      </c>
      <c r="T30" s="83"/>
      <c r="U30" s="84"/>
      <c r="V30" s="84"/>
      <c r="W30" s="84"/>
      <c r="X30" s="85">
        <v>0</v>
      </c>
      <c r="Y30" s="83"/>
      <c r="Z30" s="84"/>
      <c r="AA30" s="84"/>
      <c r="AB30" s="84"/>
      <c r="AC30" s="85">
        <v>0</v>
      </c>
      <c r="AD30" s="63">
        <f t="shared" si="58"/>
        <v>0</v>
      </c>
    </row>
    <row r="31" spans="1:30" s="30" customFormat="1" ht="16.5" customHeight="1" thickBot="1" x14ac:dyDescent="0.4">
      <c r="A31" s="86" t="s">
        <v>29</v>
      </c>
      <c r="B31" s="58"/>
      <c r="C31" s="59"/>
      <c r="D31" s="59"/>
      <c r="E31" s="60"/>
      <c r="F31" s="59"/>
      <c r="G31" s="73"/>
      <c r="H31" s="73"/>
      <c r="I31" s="75">
        <f>Subcontract!I29</f>
        <v>0</v>
      </c>
      <c r="J31" s="59"/>
      <c r="K31" s="59"/>
      <c r="L31" s="73"/>
      <c r="M31" s="73"/>
      <c r="N31" s="75">
        <f>Subcontract!N29</f>
        <v>0</v>
      </c>
      <c r="O31" s="60"/>
      <c r="P31" s="59"/>
      <c r="Q31" s="73"/>
      <c r="R31" s="73"/>
      <c r="S31" s="75">
        <f>Subcontract!S29</f>
        <v>0</v>
      </c>
      <c r="T31" s="60"/>
      <c r="U31" s="59"/>
      <c r="V31" s="73"/>
      <c r="W31" s="73"/>
      <c r="X31" s="75">
        <f>Subcontract!X29</f>
        <v>0</v>
      </c>
      <c r="Y31" s="60"/>
      <c r="Z31" s="59"/>
      <c r="AA31" s="73"/>
      <c r="AB31" s="73"/>
      <c r="AC31" s="75">
        <v>0</v>
      </c>
      <c r="AD31" s="70">
        <f t="shared" si="58"/>
        <v>0</v>
      </c>
    </row>
    <row r="32" spans="1:30" s="30" customFormat="1" ht="16" thickBot="1" x14ac:dyDescent="0.4">
      <c r="A32" s="50" t="s">
        <v>19</v>
      </c>
      <c r="B32" s="51"/>
      <c r="C32" s="73"/>
      <c r="D32" s="73"/>
      <c r="E32" s="74"/>
      <c r="F32" s="73"/>
      <c r="G32" s="73"/>
      <c r="H32" s="73"/>
      <c r="I32" s="87">
        <f>SUM(I14:I31)</f>
        <v>0</v>
      </c>
      <c r="J32" s="73"/>
      <c r="K32" s="73"/>
      <c r="L32" s="73"/>
      <c r="M32" s="73"/>
      <c r="N32" s="87">
        <f>SUM(N14:N31)</f>
        <v>0</v>
      </c>
      <c r="O32" s="74"/>
      <c r="P32" s="73"/>
      <c r="Q32" s="73"/>
      <c r="R32" s="73"/>
      <c r="S32" s="87">
        <f>SUM(S14:S31)</f>
        <v>0</v>
      </c>
      <c r="T32" s="74"/>
      <c r="U32" s="73"/>
      <c r="V32" s="73"/>
      <c r="W32" s="73"/>
      <c r="X32" s="87">
        <f>SUM(X14:X31)</f>
        <v>0</v>
      </c>
      <c r="Y32" s="74"/>
      <c r="Z32" s="73"/>
      <c r="AA32" s="73"/>
      <c r="AB32" s="73"/>
      <c r="AC32" s="87">
        <f>SUM(AC14:AC31)</f>
        <v>0</v>
      </c>
      <c r="AD32" s="88">
        <f>SUM(I32,N32,S32,X32,AC32)</f>
        <v>0</v>
      </c>
    </row>
    <row r="33" spans="1:30" s="30" customFormat="1" x14ac:dyDescent="0.35">
      <c r="A33" s="89"/>
      <c r="B33" s="51"/>
      <c r="C33" s="90"/>
      <c r="D33" s="90"/>
      <c r="E33" s="91"/>
      <c r="F33" s="90"/>
      <c r="G33" s="90"/>
      <c r="H33" s="90"/>
      <c r="I33" s="75"/>
      <c r="J33" s="90"/>
      <c r="K33" s="90"/>
      <c r="L33" s="90"/>
      <c r="M33" s="90"/>
      <c r="N33" s="75"/>
      <c r="O33" s="91"/>
      <c r="P33" s="90"/>
      <c r="Q33" s="90"/>
      <c r="R33" s="90"/>
      <c r="S33" s="75"/>
      <c r="T33" s="91"/>
      <c r="U33" s="90"/>
      <c r="V33" s="90"/>
      <c r="W33" s="90"/>
      <c r="X33" s="75"/>
      <c r="Y33" s="91"/>
      <c r="Z33" s="90"/>
      <c r="AA33" s="90"/>
      <c r="AB33" s="90"/>
      <c r="AC33" s="75"/>
      <c r="AD33" s="80"/>
    </row>
    <row r="34" spans="1:30" s="14" customFormat="1" ht="16" thickBot="1" x14ac:dyDescent="0.4">
      <c r="A34" s="131" t="s">
        <v>20</v>
      </c>
      <c r="B34" s="132"/>
      <c r="C34" s="133"/>
      <c r="D34" s="133"/>
      <c r="E34" s="92"/>
      <c r="F34" s="93"/>
      <c r="G34" s="93"/>
      <c r="H34" s="93"/>
      <c r="I34" s="94">
        <f>I11+I32</f>
        <v>0</v>
      </c>
      <c r="J34" s="93"/>
      <c r="K34" s="93"/>
      <c r="L34" s="93"/>
      <c r="M34" s="93"/>
      <c r="N34" s="94">
        <f>N11+N32</f>
        <v>0</v>
      </c>
      <c r="O34" s="92"/>
      <c r="P34" s="93"/>
      <c r="Q34" s="93"/>
      <c r="R34" s="93"/>
      <c r="S34" s="94">
        <f>S11+S32</f>
        <v>0</v>
      </c>
      <c r="T34" s="92"/>
      <c r="U34" s="93"/>
      <c r="V34" s="93"/>
      <c r="W34" s="93"/>
      <c r="X34" s="94">
        <f>X11+X32</f>
        <v>0</v>
      </c>
      <c r="Y34" s="92"/>
      <c r="Z34" s="93"/>
      <c r="AA34" s="93"/>
      <c r="AB34" s="93"/>
      <c r="AC34" s="94">
        <f>AC11+AC32</f>
        <v>0</v>
      </c>
      <c r="AD34" s="95">
        <f>SUM(I34,N34,S34,X34,AC34)</f>
        <v>0</v>
      </c>
    </row>
    <row r="35" spans="1:30" s="104" customFormat="1" x14ac:dyDescent="0.35">
      <c r="A35" s="96" t="s">
        <v>21</v>
      </c>
      <c r="B35" s="97" t="s">
        <v>22</v>
      </c>
      <c r="C35" s="98"/>
      <c r="D35" s="98"/>
      <c r="E35" s="156"/>
      <c r="F35" s="157"/>
      <c r="G35" s="157"/>
      <c r="H35" s="157"/>
      <c r="I35" s="101">
        <f>I34-I31-I24-I30</f>
        <v>0</v>
      </c>
      <c r="J35" s="102"/>
      <c r="K35" s="102"/>
      <c r="L35" s="102"/>
      <c r="M35" s="102"/>
      <c r="N35" s="101">
        <f>N34-N31-N24-N30</f>
        <v>0</v>
      </c>
      <c r="O35" s="102"/>
      <c r="P35" s="102"/>
      <c r="Q35" s="102"/>
      <c r="R35" s="102"/>
      <c r="S35" s="101">
        <f>S34-S31-S24-S30</f>
        <v>0</v>
      </c>
      <c r="T35" s="102"/>
      <c r="U35" s="102"/>
      <c r="V35" s="102"/>
      <c r="W35" s="102"/>
      <c r="X35" s="101">
        <f>X34-X31-X24-X30</f>
        <v>0</v>
      </c>
      <c r="Y35" s="102"/>
      <c r="Z35" s="102"/>
      <c r="AA35" s="102"/>
      <c r="AB35" s="102"/>
      <c r="AC35" s="101">
        <f>AC34-AC31-AC24-AC30</f>
        <v>0</v>
      </c>
      <c r="AD35" s="103">
        <f>SUM(I35,N35,S35,X35,AC35)</f>
        <v>0</v>
      </c>
    </row>
    <row r="36" spans="1:30" s="111" customFormat="1" x14ac:dyDescent="0.35">
      <c r="A36" s="105" t="s">
        <v>49</v>
      </c>
      <c r="B36" s="106"/>
      <c r="C36" s="107"/>
      <c r="D36" s="107"/>
      <c r="E36" s="158"/>
      <c r="F36" s="159"/>
      <c r="G36" s="161">
        <v>0.62</v>
      </c>
      <c r="H36" s="159"/>
      <c r="I36" s="109">
        <f>+I35*G36</f>
        <v>0</v>
      </c>
      <c r="J36" s="110"/>
      <c r="K36" s="110"/>
      <c r="L36" s="161">
        <v>0.625</v>
      </c>
      <c r="M36" s="110"/>
      <c r="N36" s="162">
        <f>+N35/12*3*0.62+N35/12*9*0.625</f>
        <v>0</v>
      </c>
      <c r="O36" s="110"/>
      <c r="P36" s="110"/>
      <c r="Q36" s="161">
        <v>0.625</v>
      </c>
      <c r="R36" s="110"/>
      <c r="S36" s="109">
        <f>ROUNDDOWN((S35*Q36),5)</f>
        <v>0</v>
      </c>
      <c r="T36" s="110"/>
      <c r="U36" s="110"/>
      <c r="V36" s="161">
        <v>0.625</v>
      </c>
      <c r="W36" s="110"/>
      <c r="X36" s="109">
        <f>ROUNDDOWN((X35*V36),5)</f>
        <v>0</v>
      </c>
      <c r="Y36" s="110"/>
      <c r="Z36" s="110"/>
      <c r="AA36" s="161">
        <v>0.625</v>
      </c>
      <c r="AB36" s="110"/>
      <c r="AC36" s="109">
        <f>ROUNDDOWN((AC35*AA36),5)</f>
        <v>0</v>
      </c>
      <c r="AD36" s="103">
        <f>SUM(I36,N36,S36,X36,AC36)</f>
        <v>0</v>
      </c>
    </row>
    <row r="37" spans="1:30" s="111" customFormat="1" hidden="1" x14ac:dyDescent="0.35">
      <c r="A37" s="105"/>
      <c r="B37" s="106"/>
      <c r="C37" s="107"/>
      <c r="D37" s="107"/>
      <c r="E37" s="158"/>
      <c r="F37" s="159"/>
      <c r="G37" s="159"/>
      <c r="H37" s="159"/>
      <c r="I37" s="134">
        <v>0</v>
      </c>
      <c r="J37" s="110"/>
      <c r="K37" s="110"/>
      <c r="L37" s="110"/>
      <c r="M37" s="110"/>
      <c r="N37" s="134">
        <v>0</v>
      </c>
      <c r="O37" s="110"/>
      <c r="P37" s="110"/>
      <c r="Q37" s="110"/>
      <c r="R37" s="110"/>
      <c r="S37" s="134">
        <v>0</v>
      </c>
      <c r="T37" s="110"/>
      <c r="U37" s="110"/>
      <c r="V37" s="110"/>
      <c r="W37" s="110"/>
      <c r="X37" s="134">
        <v>0</v>
      </c>
      <c r="Y37" s="110"/>
      <c r="Z37" s="110"/>
      <c r="AA37" s="110"/>
      <c r="AB37" s="110"/>
      <c r="AC37" s="134">
        <v>0</v>
      </c>
      <c r="AD37" s="103">
        <f>SUM(I37,N37,S37,X37,AC37)</f>
        <v>0</v>
      </c>
    </row>
    <row r="38" spans="1:30" s="30" customFormat="1" x14ac:dyDescent="0.35">
      <c r="A38" s="112" t="s">
        <v>23</v>
      </c>
      <c r="B38" s="113"/>
      <c r="C38" s="114"/>
      <c r="D38" s="114"/>
      <c r="E38" s="117"/>
      <c r="F38" s="118"/>
      <c r="G38" s="118"/>
      <c r="H38" s="118"/>
      <c r="I38" s="116">
        <f>I34+I36+I37</f>
        <v>0</v>
      </c>
      <c r="J38" s="117"/>
      <c r="K38" s="118"/>
      <c r="L38" s="118"/>
      <c r="M38" s="118"/>
      <c r="N38" s="116">
        <f>N34+N36+N37</f>
        <v>0</v>
      </c>
      <c r="O38" s="117"/>
      <c r="P38" s="118"/>
      <c r="Q38" s="118"/>
      <c r="R38" s="118"/>
      <c r="S38" s="116">
        <f>S34+S36+S37</f>
        <v>0</v>
      </c>
      <c r="T38" s="117"/>
      <c r="U38" s="118"/>
      <c r="V38" s="118"/>
      <c r="W38" s="118"/>
      <c r="X38" s="116">
        <f>X34+X36+X37</f>
        <v>0</v>
      </c>
      <c r="Y38" s="117"/>
      <c r="Z38" s="118"/>
      <c r="AA38" s="118"/>
      <c r="AB38" s="118"/>
      <c r="AC38" s="116">
        <f>AC34+AC36+AC37</f>
        <v>0</v>
      </c>
      <c r="AD38" s="103">
        <f>SUM(I38,N38,S38,X38,AC38)</f>
        <v>0</v>
      </c>
    </row>
    <row r="39" spans="1:30" x14ac:dyDescent="0.35">
      <c r="C39" s="129"/>
      <c r="D39" s="129"/>
      <c r="E39" s="129"/>
      <c r="F39" s="129"/>
      <c r="G39" s="129"/>
      <c r="H39" s="129"/>
      <c r="J39" s="130"/>
      <c r="K39" s="130"/>
      <c r="L39" s="130"/>
      <c r="M39" s="130"/>
      <c r="N39" s="163" t="s">
        <v>54</v>
      </c>
      <c r="O39" s="122"/>
      <c r="P39" s="120"/>
      <c r="Q39" s="120"/>
      <c r="R39" s="120"/>
      <c r="S39" s="121"/>
      <c r="T39" s="122"/>
      <c r="U39" s="120"/>
      <c r="V39" s="120"/>
      <c r="W39" s="120"/>
      <c r="X39" s="121"/>
      <c r="Y39" s="122"/>
      <c r="Z39" s="120"/>
      <c r="AA39" s="120"/>
      <c r="AB39" s="120"/>
      <c r="AC39" s="121"/>
      <c r="AD39" s="121"/>
    </row>
    <row r="41" spans="1:30" x14ac:dyDescent="0.35">
      <c r="D41" s="160"/>
    </row>
    <row r="42" spans="1:30" x14ac:dyDescent="0.35">
      <c r="D42" s="160"/>
    </row>
  </sheetData>
  <mergeCells count="6">
    <mergeCell ref="AF3:AI3"/>
    <mergeCell ref="F3:I3"/>
    <mergeCell ref="J3:N3"/>
    <mergeCell ref="O3:S3"/>
    <mergeCell ref="T3:X3"/>
    <mergeCell ref="Y3:AC3"/>
  </mergeCells>
  <pageMargins left="0.25" right="0.25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37"/>
  <sheetViews>
    <sheetView zoomScaleNormal="100" zoomScaleSheetLayoutView="75" zoomScalePageLayoutView="75" workbookViewId="0">
      <selection activeCell="C32" sqref="C32"/>
    </sheetView>
  </sheetViews>
  <sheetFormatPr defaultColWidth="8.81640625" defaultRowHeight="15.5" outlineLevelCol="1" x14ac:dyDescent="0.35"/>
  <cols>
    <col min="1" max="1" width="16.26953125" style="119" customWidth="1"/>
    <col min="2" max="2" width="9.7265625" style="119" customWidth="1"/>
    <col min="3" max="3" width="7" style="123" customWidth="1"/>
    <col min="4" max="4" width="6.453125" style="123" customWidth="1"/>
    <col min="5" max="5" width="4.7265625" style="123" customWidth="1"/>
    <col min="6" max="6" width="5.453125" style="123" customWidth="1"/>
    <col min="7" max="7" width="6.81640625" style="123" customWidth="1"/>
    <col min="8" max="8" width="7.7265625" style="123" bestFit="1" customWidth="1"/>
    <col min="9" max="9" width="8.26953125" style="124" customWidth="1"/>
    <col min="10" max="10" width="4.54296875" style="119" bestFit="1" customWidth="1"/>
    <col min="11" max="11" width="6.1796875" style="119" bestFit="1" customWidth="1"/>
    <col min="12" max="12" width="6.81640625" style="119" customWidth="1"/>
    <col min="13" max="13" width="6.1796875" style="119" bestFit="1" customWidth="1"/>
    <col min="14" max="14" width="7" style="126" bestFit="1" customWidth="1"/>
    <col min="15" max="15" width="4.54296875" style="119" bestFit="1" customWidth="1"/>
    <col min="16" max="16" width="6.1796875" style="119" customWidth="1"/>
    <col min="17" max="17" width="7" style="119" customWidth="1"/>
    <col min="18" max="18" width="8.453125" style="119" bestFit="1" customWidth="1"/>
    <col min="19" max="19" width="8.453125" style="126" customWidth="1"/>
    <col min="20" max="20" width="3.81640625" style="119" bestFit="1" customWidth="1"/>
    <col min="21" max="21" width="5.1796875" style="119" bestFit="1" customWidth="1"/>
    <col min="22" max="22" width="6.453125" style="119" customWidth="1"/>
    <col min="23" max="23" width="8.453125" style="119" bestFit="1" customWidth="1"/>
    <col min="24" max="24" width="7" style="126" bestFit="1" customWidth="1"/>
    <col min="25" max="25" width="3.81640625" style="119" hidden="1" customWidth="1" outlineLevel="1"/>
    <col min="26" max="26" width="5.1796875" style="119" hidden="1" customWidth="1" outlineLevel="1"/>
    <col min="27" max="27" width="5.7265625" style="119" hidden="1" customWidth="1" outlineLevel="1"/>
    <col min="28" max="28" width="8.453125" style="119" hidden="1" customWidth="1" outlineLevel="1"/>
    <col min="29" max="29" width="7" style="126" hidden="1" customWidth="1" outlineLevel="1"/>
    <col min="30" max="30" width="10.1796875" style="126" bestFit="1" customWidth="1" collapsed="1"/>
    <col min="31" max="31" width="2.26953125" style="119" customWidth="1"/>
    <col min="32" max="34" width="9.81640625" style="119" bestFit="1" customWidth="1"/>
    <col min="35" max="16384" width="8.81640625" style="119"/>
  </cols>
  <sheetData>
    <row r="1" spans="1:34" s="8" customFormat="1" ht="15.75" customHeight="1" x14ac:dyDescent="0.35">
      <c r="A1" s="1" t="s">
        <v>32</v>
      </c>
      <c r="B1" s="1"/>
      <c r="C1" s="1"/>
      <c r="D1" s="2"/>
      <c r="E1" s="1"/>
      <c r="F1" s="3" t="s">
        <v>37</v>
      </c>
      <c r="G1" s="3"/>
      <c r="H1" s="3"/>
      <c r="I1" s="4"/>
      <c r="J1" s="1"/>
      <c r="K1" s="1"/>
      <c r="L1" s="1"/>
      <c r="M1" s="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</row>
    <row r="2" spans="1:34" s="8" customFormat="1" ht="15.75" customHeight="1" thickBot="1" x14ac:dyDescent="0.4">
      <c r="A2" s="5" t="s">
        <v>28</v>
      </c>
      <c r="B2" s="1"/>
      <c r="C2" s="129"/>
      <c r="D2" s="129"/>
      <c r="E2" s="129"/>
      <c r="F2" s="129"/>
      <c r="G2" s="129"/>
      <c r="H2" s="129"/>
      <c r="I2" s="124"/>
      <c r="J2" s="130"/>
      <c r="K2" s="130"/>
      <c r="L2" s="9"/>
      <c r="M2" s="9"/>
      <c r="N2" s="10"/>
      <c r="O2" s="9"/>
      <c r="P2" s="11"/>
      <c r="Q2" s="12"/>
      <c r="R2" s="1"/>
      <c r="S2" s="13"/>
      <c r="T2" s="14"/>
      <c r="U2" s="1"/>
      <c r="V2" s="1"/>
      <c r="W2" s="1"/>
      <c r="X2" s="13"/>
      <c r="Y2" s="14"/>
      <c r="Z2" s="1"/>
      <c r="AA2" s="1"/>
      <c r="AB2" s="1"/>
      <c r="AC2" s="13"/>
      <c r="AD2" s="15"/>
    </row>
    <row r="3" spans="1:34" s="21" customFormat="1" ht="14.25" customHeight="1" x14ac:dyDescent="0.35">
      <c r="A3" s="16" t="s">
        <v>0</v>
      </c>
      <c r="B3" s="17"/>
      <c r="C3" s="18"/>
      <c r="D3" s="18"/>
      <c r="E3" s="19"/>
      <c r="F3" s="165" t="s">
        <v>1</v>
      </c>
      <c r="G3" s="165"/>
      <c r="H3" s="165"/>
      <c r="I3" s="166"/>
      <c r="J3" s="167" t="s">
        <v>2</v>
      </c>
      <c r="K3" s="165"/>
      <c r="L3" s="165"/>
      <c r="M3" s="165"/>
      <c r="N3" s="166"/>
      <c r="O3" s="167" t="s">
        <v>3</v>
      </c>
      <c r="P3" s="165"/>
      <c r="Q3" s="165"/>
      <c r="R3" s="165"/>
      <c r="S3" s="166"/>
      <c r="T3" s="167" t="s">
        <v>4</v>
      </c>
      <c r="U3" s="165"/>
      <c r="V3" s="165"/>
      <c r="W3" s="165"/>
      <c r="X3" s="166"/>
      <c r="Y3" s="167" t="s">
        <v>5</v>
      </c>
      <c r="Z3" s="165"/>
      <c r="AA3" s="165"/>
      <c r="AB3" s="165"/>
      <c r="AC3" s="166"/>
      <c r="AD3" s="20" t="s">
        <v>6</v>
      </c>
    </row>
    <row r="4" spans="1:34" s="30" customFormat="1" ht="25" thickBot="1" x14ac:dyDescent="0.4">
      <c r="A4" s="22" t="s">
        <v>7</v>
      </c>
      <c r="B4" s="23" t="s">
        <v>8</v>
      </c>
      <c r="C4" s="24" t="s">
        <v>9</v>
      </c>
      <c r="D4" s="25" t="s">
        <v>13</v>
      </c>
      <c r="E4" s="26" t="s">
        <v>10</v>
      </c>
      <c r="F4" s="24" t="s">
        <v>11</v>
      </c>
      <c r="G4" s="25" t="s">
        <v>12</v>
      </c>
      <c r="H4" s="25" t="s">
        <v>13</v>
      </c>
      <c r="I4" s="27" t="s">
        <v>14</v>
      </c>
      <c r="J4" s="26" t="s">
        <v>10</v>
      </c>
      <c r="K4" s="24" t="s">
        <v>11</v>
      </c>
      <c r="L4" s="25" t="s">
        <v>12</v>
      </c>
      <c r="M4" s="25" t="s">
        <v>13</v>
      </c>
      <c r="N4" s="28" t="s">
        <v>14</v>
      </c>
      <c r="O4" s="29" t="s">
        <v>10</v>
      </c>
      <c r="P4" s="24" t="s">
        <v>11</v>
      </c>
      <c r="Q4" s="25" t="s">
        <v>12</v>
      </c>
      <c r="R4" s="25" t="s">
        <v>13</v>
      </c>
      <c r="S4" s="28" t="s">
        <v>14</v>
      </c>
      <c r="T4" s="26" t="s">
        <v>10</v>
      </c>
      <c r="U4" s="24" t="s">
        <v>11</v>
      </c>
      <c r="V4" s="25" t="s">
        <v>12</v>
      </c>
      <c r="W4" s="25" t="s">
        <v>13</v>
      </c>
      <c r="X4" s="28" t="s">
        <v>14</v>
      </c>
      <c r="Y4" s="26" t="s">
        <v>10</v>
      </c>
      <c r="Z4" s="24" t="s">
        <v>11</v>
      </c>
      <c r="AA4" s="25" t="s">
        <v>12</v>
      </c>
      <c r="AB4" s="25" t="s">
        <v>13</v>
      </c>
      <c r="AC4" s="28" t="s">
        <v>14</v>
      </c>
      <c r="AD4" s="28" t="s">
        <v>14</v>
      </c>
    </row>
    <row r="5" spans="1:34" s="30" customFormat="1" x14ac:dyDescent="0.35">
      <c r="A5" s="142"/>
      <c r="B5" s="31"/>
      <c r="C5" s="32"/>
      <c r="D5" s="33">
        <v>0.32900000000000001</v>
      </c>
      <c r="E5" s="34">
        <f t="shared" ref="E5:E10" si="0">12*F5</f>
        <v>0</v>
      </c>
      <c r="F5" s="35">
        <v>0</v>
      </c>
      <c r="G5" s="36">
        <f t="shared" ref="G5:G10" si="1">C5*F5</f>
        <v>0</v>
      </c>
      <c r="H5" s="36">
        <f t="shared" ref="H5:H10" si="2">G5*D5</f>
        <v>0</v>
      </c>
      <c r="I5" s="37">
        <f t="shared" ref="I5:I10" si="3">G5+H5</f>
        <v>0</v>
      </c>
      <c r="J5" s="34">
        <f t="shared" ref="J5:J10" si="4">12*K5</f>
        <v>0</v>
      </c>
      <c r="K5" s="35">
        <v>0</v>
      </c>
      <c r="L5" s="36">
        <f>C5*K5*1.03</f>
        <v>0</v>
      </c>
      <c r="M5" s="36">
        <f t="shared" ref="M5:M10" si="5">L5*D5</f>
        <v>0</v>
      </c>
      <c r="N5" s="38">
        <f t="shared" ref="N5:N10" si="6">L5+M5</f>
        <v>0</v>
      </c>
      <c r="O5" s="39">
        <f t="shared" ref="O5:O10" si="7">12*P5</f>
        <v>0</v>
      </c>
      <c r="P5" s="40">
        <v>0</v>
      </c>
      <c r="Q5" s="146">
        <f>C5*P5*1.03^2</f>
        <v>0</v>
      </c>
      <c r="R5" s="41">
        <f t="shared" ref="R5:R10" si="8">Q5*D5</f>
        <v>0</v>
      </c>
      <c r="S5" s="42">
        <f t="shared" ref="S5:S10" si="9">Q5+R5</f>
        <v>0</v>
      </c>
      <c r="T5" s="39">
        <f t="shared" ref="T5:T10" si="10">12*U5</f>
        <v>0</v>
      </c>
      <c r="U5" s="40">
        <v>0</v>
      </c>
      <c r="V5" s="146">
        <f>C5*U5*1.03^3</f>
        <v>0</v>
      </c>
      <c r="W5" s="41">
        <f>V5*D5</f>
        <v>0</v>
      </c>
      <c r="X5" s="42">
        <f t="shared" ref="X5:X10" si="11">V5+W5</f>
        <v>0</v>
      </c>
      <c r="Y5" s="39">
        <f t="shared" ref="Y5:Y10" si="12">12*Z5</f>
        <v>0</v>
      </c>
      <c r="Z5" s="40">
        <v>0</v>
      </c>
      <c r="AA5" s="41">
        <f>C5*Z5</f>
        <v>0</v>
      </c>
      <c r="AB5" s="41">
        <f>AA5*D5</f>
        <v>0</v>
      </c>
      <c r="AC5" s="42">
        <f t="shared" ref="AC5:AC10" si="13">AA5+AB5</f>
        <v>0</v>
      </c>
      <c r="AD5" s="43">
        <f>SUM(I5,N5,S5,X5,AC5)</f>
        <v>0</v>
      </c>
      <c r="AF5" s="148">
        <f>C5*1.03</f>
        <v>0</v>
      </c>
      <c r="AG5" s="148">
        <f>C5*1.03*1.03</f>
        <v>0</v>
      </c>
      <c r="AH5" s="148">
        <f>C5*1.03*1.03*1.03</f>
        <v>0</v>
      </c>
    </row>
    <row r="6" spans="1:34" s="30" customFormat="1" x14ac:dyDescent="0.35">
      <c r="A6" s="143"/>
      <c r="B6" s="44"/>
      <c r="C6" s="32"/>
      <c r="D6" s="33">
        <v>0.32900000000000001</v>
      </c>
      <c r="E6" s="47">
        <f t="shared" si="0"/>
        <v>0</v>
      </c>
      <c r="F6" s="48">
        <v>0</v>
      </c>
      <c r="G6" s="36">
        <f t="shared" si="1"/>
        <v>0</v>
      </c>
      <c r="H6" s="36">
        <f t="shared" si="2"/>
        <v>0</v>
      </c>
      <c r="I6" s="37">
        <f t="shared" si="3"/>
        <v>0</v>
      </c>
      <c r="J6" s="47">
        <f t="shared" si="4"/>
        <v>0</v>
      </c>
      <c r="K6" s="48">
        <v>0</v>
      </c>
      <c r="L6" s="36">
        <f t="shared" ref="L6:L10" si="14">C6*K6*1.03</f>
        <v>0</v>
      </c>
      <c r="M6" s="36">
        <f t="shared" si="5"/>
        <v>0</v>
      </c>
      <c r="N6" s="38">
        <f t="shared" si="6"/>
        <v>0</v>
      </c>
      <c r="O6" s="47">
        <f t="shared" si="7"/>
        <v>0</v>
      </c>
      <c r="P6" s="48">
        <v>0</v>
      </c>
      <c r="Q6" s="147">
        <f t="shared" ref="Q6:Q10" si="15">C6*P6*1.03^2</f>
        <v>0</v>
      </c>
      <c r="R6" s="36">
        <f t="shared" si="8"/>
        <v>0</v>
      </c>
      <c r="S6" s="38">
        <f t="shared" si="9"/>
        <v>0</v>
      </c>
      <c r="T6" s="47">
        <f t="shared" si="10"/>
        <v>0</v>
      </c>
      <c r="U6" s="48">
        <v>0</v>
      </c>
      <c r="V6" s="147">
        <f t="shared" ref="V6:V10" si="16">C6*U6*1.03^3</f>
        <v>0</v>
      </c>
      <c r="W6" s="36">
        <f t="shared" ref="W6:W10" si="17">V6*D6</f>
        <v>0</v>
      </c>
      <c r="X6" s="38">
        <f t="shared" si="11"/>
        <v>0</v>
      </c>
      <c r="Y6" s="47">
        <f t="shared" si="12"/>
        <v>0</v>
      </c>
      <c r="Z6" s="48">
        <v>0</v>
      </c>
      <c r="AA6" s="36">
        <f>C6*Z6</f>
        <v>0</v>
      </c>
      <c r="AB6" s="36">
        <f t="shared" ref="AB6:AB10" si="18">AA6*D6</f>
        <v>0</v>
      </c>
      <c r="AC6" s="38">
        <f t="shared" si="13"/>
        <v>0</v>
      </c>
      <c r="AD6" s="43">
        <f t="shared" ref="AD6:AD10" si="19">SUM(I6,N6,S6,X6,AC6)</f>
        <v>0</v>
      </c>
      <c r="AF6" s="148">
        <f t="shared" ref="AF6:AF9" si="20">C6*1.03</f>
        <v>0</v>
      </c>
      <c r="AG6" s="148">
        <f t="shared" ref="AG6:AG9" si="21">C6*1.03*1.03</f>
        <v>0</v>
      </c>
      <c r="AH6" s="148">
        <f t="shared" ref="AH6:AH9" si="22">C6*1.03*1.03*1.03</f>
        <v>0</v>
      </c>
    </row>
    <row r="7" spans="1:34" s="30" customFormat="1" x14ac:dyDescent="0.35">
      <c r="A7" s="143"/>
      <c r="B7" s="44"/>
      <c r="C7" s="32"/>
      <c r="D7" s="33">
        <v>0.32900000000000001</v>
      </c>
      <c r="E7" s="47">
        <f t="shared" si="0"/>
        <v>0</v>
      </c>
      <c r="F7" s="48">
        <v>0</v>
      </c>
      <c r="G7" s="36">
        <f t="shared" si="1"/>
        <v>0</v>
      </c>
      <c r="H7" s="36">
        <f t="shared" si="2"/>
        <v>0</v>
      </c>
      <c r="I7" s="37">
        <f t="shared" si="3"/>
        <v>0</v>
      </c>
      <c r="J7" s="47">
        <f t="shared" si="4"/>
        <v>0</v>
      </c>
      <c r="K7" s="48">
        <v>0</v>
      </c>
      <c r="L7" s="36">
        <f t="shared" si="14"/>
        <v>0</v>
      </c>
      <c r="M7" s="36">
        <f t="shared" si="5"/>
        <v>0</v>
      </c>
      <c r="N7" s="38">
        <f t="shared" si="6"/>
        <v>0</v>
      </c>
      <c r="O7" s="47">
        <f t="shared" si="7"/>
        <v>0</v>
      </c>
      <c r="P7" s="48">
        <v>0</v>
      </c>
      <c r="Q7" s="147">
        <f t="shared" si="15"/>
        <v>0</v>
      </c>
      <c r="R7" s="36">
        <f t="shared" si="8"/>
        <v>0</v>
      </c>
      <c r="S7" s="38">
        <f t="shared" si="9"/>
        <v>0</v>
      </c>
      <c r="T7" s="47">
        <f t="shared" si="10"/>
        <v>0</v>
      </c>
      <c r="U7" s="48">
        <v>0</v>
      </c>
      <c r="V7" s="147">
        <f t="shared" si="16"/>
        <v>0</v>
      </c>
      <c r="W7" s="36">
        <f t="shared" si="17"/>
        <v>0</v>
      </c>
      <c r="X7" s="38">
        <f t="shared" si="11"/>
        <v>0</v>
      </c>
      <c r="Y7" s="47">
        <f t="shared" si="12"/>
        <v>0</v>
      </c>
      <c r="Z7" s="48">
        <v>0</v>
      </c>
      <c r="AA7" s="36">
        <f t="shared" ref="AA7:AA10" si="23">C7*Z7*1.03*1.03*1.03*1.03</f>
        <v>0</v>
      </c>
      <c r="AB7" s="36">
        <f t="shared" si="18"/>
        <v>0</v>
      </c>
      <c r="AC7" s="38">
        <f t="shared" si="13"/>
        <v>0</v>
      </c>
      <c r="AD7" s="43">
        <f t="shared" si="19"/>
        <v>0</v>
      </c>
      <c r="AF7" s="148">
        <f t="shared" si="20"/>
        <v>0</v>
      </c>
      <c r="AG7" s="148">
        <f t="shared" si="21"/>
        <v>0</v>
      </c>
      <c r="AH7" s="148">
        <f t="shared" si="22"/>
        <v>0</v>
      </c>
    </row>
    <row r="8" spans="1:34" s="30" customFormat="1" x14ac:dyDescent="0.35">
      <c r="A8" s="143"/>
      <c r="B8" s="44"/>
      <c r="C8" s="45"/>
      <c r="D8" s="33">
        <v>0.32900000000000001</v>
      </c>
      <c r="E8" s="47">
        <f t="shared" si="0"/>
        <v>0</v>
      </c>
      <c r="F8" s="48">
        <v>0</v>
      </c>
      <c r="G8" s="36">
        <f t="shared" si="1"/>
        <v>0</v>
      </c>
      <c r="H8" s="36">
        <f t="shared" si="2"/>
        <v>0</v>
      </c>
      <c r="I8" s="37">
        <f t="shared" si="3"/>
        <v>0</v>
      </c>
      <c r="J8" s="47">
        <v>9</v>
      </c>
      <c r="K8" s="48">
        <v>0</v>
      </c>
      <c r="L8" s="36">
        <f t="shared" si="14"/>
        <v>0</v>
      </c>
      <c r="M8" s="36">
        <f t="shared" si="5"/>
        <v>0</v>
      </c>
      <c r="N8" s="38">
        <f t="shared" si="6"/>
        <v>0</v>
      </c>
      <c r="O8" s="47">
        <v>9</v>
      </c>
      <c r="P8" s="48">
        <v>0</v>
      </c>
      <c r="Q8" s="147">
        <f t="shared" si="15"/>
        <v>0</v>
      </c>
      <c r="R8" s="36">
        <f t="shared" si="8"/>
        <v>0</v>
      </c>
      <c r="S8" s="38">
        <f t="shared" si="9"/>
        <v>0</v>
      </c>
      <c r="T8" s="47">
        <v>8.4</v>
      </c>
      <c r="U8" s="48">
        <v>0</v>
      </c>
      <c r="V8" s="147">
        <f t="shared" si="16"/>
        <v>0</v>
      </c>
      <c r="W8" s="36">
        <f t="shared" si="17"/>
        <v>0</v>
      </c>
      <c r="X8" s="38">
        <f t="shared" si="11"/>
        <v>0</v>
      </c>
      <c r="Y8" s="47">
        <f t="shared" si="12"/>
        <v>0</v>
      </c>
      <c r="Z8" s="48">
        <v>0</v>
      </c>
      <c r="AA8" s="36">
        <f t="shared" si="23"/>
        <v>0</v>
      </c>
      <c r="AB8" s="36">
        <f t="shared" si="18"/>
        <v>0</v>
      </c>
      <c r="AC8" s="38">
        <f t="shared" si="13"/>
        <v>0</v>
      </c>
      <c r="AD8" s="43">
        <f t="shared" si="19"/>
        <v>0</v>
      </c>
      <c r="AF8" s="148">
        <f t="shared" si="20"/>
        <v>0</v>
      </c>
      <c r="AG8" s="148">
        <f t="shared" si="21"/>
        <v>0</v>
      </c>
      <c r="AH8" s="148">
        <f t="shared" si="22"/>
        <v>0</v>
      </c>
    </row>
    <row r="9" spans="1:34" s="30" customFormat="1" x14ac:dyDescent="0.35">
      <c r="A9" s="144"/>
      <c r="B9" s="49"/>
      <c r="C9" s="32"/>
      <c r="D9" s="33">
        <v>0.32900000000000001</v>
      </c>
      <c r="E9" s="47">
        <f t="shared" si="0"/>
        <v>0</v>
      </c>
      <c r="F9" s="48">
        <v>0</v>
      </c>
      <c r="G9" s="36">
        <f t="shared" si="1"/>
        <v>0</v>
      </c>
      <c r="H9" s="36">
        <f t="shared" si="2"/>
        <v>0</v>
      </c>
      <c r="I9" s="37">
        <f t="shared" si="3"/>
        <v>0</v>
      </c>
      <c r="J9" s="47">
        <f t="shared" si="4"/>
        <v>0</v>
      </c>
      <c r="K9" s="48">
        <v>0</v>
      </c>
      <c r="L9" s="36">
        <f t="shared" si="14"/>
        <v>0</v>
      </c>
      <c r="M9" s="36">
        <f t="shared" si="5"/>
        <v>0</v>
      </c>
      <c r="N9" s="38">
        <f t="shared" si="6"/>
        <v>0</v>
      </c>
      <c r="O9" s="47">
        <f t="shared" si="7"/>
        <v>0</v>
      </c>
      <c r="P9" s="48">
        <v>0</v>
      </c>
      <c r="Q9" s="36">
        <f t="shared" si="15"/>
        <v>0</v>
      </c>
      <c r="R9" s="36">
        <f t="shared" si="8"/>
        <v>0</v>
      </c>
      <c r="S9" s="38">
        <f t="shared" si="9"/>
        <v>0</v>
      </c>
      <c r="T9" s="47">
        <f t="shared" si="10"/>
        <v>0</v>
      </c>
      <c r="U9" s="48">
        <v>0</v>
      </c>
      <c r="V9" s="36">
        <f t="shared" si="16"/>
        <v>0</v>
      </c>
      <c r="W9" s="36">
        <f t="shared" si="17"/>
        <v>0</v>
      </c>
      <c r="X9" s="38">
        <f t="shared" si="11"/>
        <v>0</v>
      </c>
      <c r="Y9" s="47">
        <f t="shared" si="12"/>
        <v>0</v>
      </c>
      <c r="Z9" s="48">
        <v>0</v>
      </c>
      <c r="AA9" s="36">
        <f t="shared" si="23"/>
        <v>0</v>
      </c>
      <c r="AB9" s="36">
        <f t="shared" si="18"/>
        <v>0</v>
      </c>
      <c r="AC9" s="38">
        <f t="shared" si="13"/>
        <v>0</v>
      </c>
      <c r="AD9" s="43">
        <f t="shared" si="19"/>
        <v>0</v>
      </c>
      <c r="AF9" s="148">
        <f t="shared" si="20"/>
        <v>0</v>
      </c>
      <c r="AG9" s="148">
        <f t="shared" si="21"/>
        <v>0</v>
      </c>
      <c r="AH9" s="148">
        <f t="shared" si="22"/>
        <v>0</v>
      </c>
    </row>
    <row r="10" spans="1:34" s="30" customFormat="1" ht="16" thickBot="1" x14ac:dyDescent="0.4">
      <c r="A10" s="144"/>
      <c r="B10" s="49"/>
      <c r="C10" s="45"/>
      <c r="D10" s="33">
        <v>0.32900000000000001</v>
      </c>
      <c r="E10" s="47">
        <f t="shared" si="0"/>
        <v>0</v>
      </c>
      <c r="F10" s="48">
        <v>0</v>
      </c>
      <c r="G10" s="36">
        <f t="shared" si="1"/>
        <v>0</v>
      </c>
      <c r="H10" s="36">
        <f t="shared" si="2"/>
        <v>0</v>
      </c>
      <c r="I10" s="37">
        <f t="shared" si="3"/>
        <v>0</v>
      </c>
      <c r="J10" s="47">
        <f t="shared" si="4"/>
        <v>0</v>
      </c>
      <c r="K10" s="48">
        <v>0</v>
      </c>
      <c r="L10" s="36">
        <f t="shared" si="14"/>
        <v>0</v>
      </c>
      <c r="M10" s="36">
        <f t="shared" si="5"/>
        <v>0</v>
      </c>
      <c r="N10" s="38">
        <f t="shared" si="6"/>
        <v>0</v>
      </c>
      <c r="O10" s="47">
        <f t="shared" si="7"/>
        <v>0</v>
      </c>
      <c r="P10" s="48">
        <v>0</v>
      </c>
      <c r="Q10" s="36">
        <f t="shared" si="15"/>
        <v>0</v>
      </c>
      <c r="R10" s="36">
        <f t="shared" si="8"/>
        <v>0</v>
      </c>
      <c r="S10" s="38">
        <f t="shared" si="9"/>
        <v>0</v>
      </c>
      <c r="T10" s="47">
        <f t="shared" si="10"/>
        <v>0</v>
      </c>
      <c r="U10" s="48">
        <v>0</v>
      </c>
      <c r="V10" s="36">
        <f t="shared" si="16"/>
        <v>0</v>
      </c>
      <c r="W10" s="36">
        <f t="shared" si="17"/>
        <v>0</v>
      </c>
      <c r="X10" s="38">
        <f t="shared" si="11"/>
        <v>0</v>
      </c>
      <c r="Y10" s="47">
        <f t="shared" si="12"/>
        <v>0</v>
      </c>
      <c r="Z10" s="48">
        <v>0</v>
      </c>
      <c r="AA10" s="36">
        <f t="shared" si="23"/>
        <v>0</v>
      </c>
      <c r="AB10" s="36">
        <f t="shared" si="18"/>
        <v>0</v>
      </c>
      <c r="AC10" s="38">
        <f t="shared" si="13"/>
        <v>0</v>
      </c>
      <c r="AD10" s="43">
        <f t="shared" si="19"/>
        <v>0</v>
      </c>
    </row>
    <row r="11" spans="1:34" s="30" customFormat="1" ht="16" thickBot="1" x14ac:dyDescent="0.4">
      <c r="A11" s="50" t="s">
        <v>15</v>
      </c>
      <c r="B11" s="51"/>
      <c r="C11" s="52"/>
      <c r="D11" s="52"/>
      <c r="E11" s="53"/>
      <c r="F11" s="136"/>
      <c r="G11" s="136">
        <f>SUM(G5:G10)</f>
        <v>0</v>
      </c>
      <c r="H11" s="136">
        <f>SUM(H5:H10)</f>
        <v>0</v>
      </c>
      <c r="I11" s="137">
        <f>SUM(I5:I10)</f>
        <v>0</v>
      </c>
      <c r="J11" s="138"/>
      <c r="K11" s="136"/>
      <c r="L11" s="136">
        <f>SUM(L5:L10)</f>
        <v>0</v>
      </c>
      <c r="M11" s="136">
        <f>SUM(M5:M10)</f>
        <v>0</v>
      </c>
      <c r="N11" s="139">
        <f>SUM(N5:N10)</f>
        <v>0</v>
      </c>
      <c r="O11" s="138"/>
      <c r="P11" s="136"/>
      <c r="Q11" s="140">
        <f>SUM(Q5:Q10)</f>
        <v>0</v>
      </c>
      <c r="R11" s="140">
        <f>SUM(R5:R10)</f>
        <v>0</v>
      </c>
      <c r="S11" s="139">
        <f>SUM(S5:S10)</f>
        <v>0</v>
      </c>
      <c r="T11" s="138"/>
      <c r="U11" s="136"/>
      <c r="V11" s="140">
        <f>SUM(V5:V10)</f>
        <v>0</v>
      </c>
      <c r="W11" s="140">
        <f>SUM(W5:W10)</f>
        <v>0</v>
      </c>
      <c r="X11" s="139">
        <f>SUM(X5:X10)</f>
        <v>0</v>
      </c>
      <c r="Y11" s="138"/>
      <c r="Z11" s="136"/>
      <c r="AA11" s="140">
        <f>SUM(AA5:AA10)</f>
        <v>0</v>
      </c>
      <c r="AB11" s="140">
        <f>SUM(AB5:AB10)</f>
        <v>0</v>
      </c>
      <c r="AC11" s="139">
        <f>SUM(AC5:AC10)</f>
        <v>0</v>
      </c>
      <c r="AD11" s="141">
        <f>SUM(AD5:AD10)</f>
        <v>0</v>
      </c>
    </row>
    <row r="12" spans="1:34" s="30" customFormat="1" x14ac:dyDescent="0.35">
      <c r="A12" s="50"/>
      <c r="B12" s="51"/>
      <c r="C12" s="52"/>
      <c r="D12" s="52"/>
      <c r="E12" s="53"/>
      <c r="F12" s="52"/>
      <c r="G12" s="52"/>
      <c r="H12" s="52"/>
      <c r="I12" s="52"/>
      <c r="J12" s="53"/>
      <c r="K12" s="52"/>
      <c r="L12" s="52"/>
      <c r="M12" s="52"/>
      <c r="N12" s="55"/>
      <c r="O12" s="53"/>
      <c r="P12" s="52"/>
      <c r="Q12" s="52"/>
      <c r="R12" s="52"/>
      <c r="S12" s="55"/>
      <c r="T12" s="53"/>
      <c r="U12" s="52"/>
      <c r="V12" s="52"/>
      <c r="W12" s="52"/>
      <c r="X12" s="55"/>
      <c r="Y12" s="53"/>
      <c r="Z12" s="52"/>
      <c r="AA12" s="52"/>
      <c r="AB12" s="52"/>
      <c r="AC12" s="55"/>
      <c r="AD12" s="56"/>
    </row>
    <row r="13" spans="1:34" s="30" customFormat="1" x14ac:dyDescent="0.35">
      <c r="A13" s="57" t="s">
        <v>16</v>
      </c>
      <c r="B13" s="58"/>
      <c r="C13" s="59"/>
      <c r="D13" s="59"/>
      <c r="E13" s="60"/>
      <c r="F13" s="59"/>
      <c r="G13" s="59"/>
      <c r="H13" s="59"/>
      <c r="I13" s="61"/>
      <c r="J13" s="60"/>
      <c r="K13" s="59"/>
      <c r="L13" s="59"/>
      <c r="M13" s="59"/>
      <c r="N13" s="62"/>
      <c r="O13" s="60"/>
      <c r="P13" s="59"/>
      <c r="Q13" s="59"/>
      <c r="R13" s="59"/>
      <c r="S13" s="62"/>
      <c r="T13" s="60"/>
      <c r="U13" s="59"/>
      <c r="V13" s="59"/>
      <c r="W13" s="59"/>
      <c r="X13" s="62"/>
      <c r="Y13" s="60"/>
      <c r="Z13" s="59"/>
      <c r="AA13" s="59"/>
      <c r="AB13" s="59"/>
      <c r="AC13" s="62"/>
      <c r="AD13" s="63"/>
    </row>
    <row r="14" spans="1:34" s="30" customFormat="1" ht="12.75" customHeight="1" x14ac:dyDescent="0.35">
      <c r="A14" s="64" t="s">
        <v>24</v>
      </c>
      <c r="B14" s="65"/>
      <c r="C14" s="66"/>
      <c r="D14" s="66"/>
      <c r="E14" s="67"/>
      <c r="F14" s="66"/>
      <c r="G14" s="66"/>
      <c r="H14" s="66"/>
      <c r="I14" s="68">
        <v>0</v>
      </c>
      <c r="J14" s="67"/>
      <c r="K14" s="66"/>
      <c r="L14" s="66"/>
      <c r="M14" s="66"/>
      <c r="N14" s="69">
        <v>0</v>
      </c>
      <c r="O14" s="67"/>
      <c r="P14" s="66"/>
      <c r="Q14" s="66"/>
      <c r="R14" s="66"/>
      <c r="S14" s="69">
        <v>0</v>
      </c>
      <c r="T14" s="67"/>
      <c r="U14" s="66"/>
      <c r="V14" s="66"/>
      <c r="W14" s="66"/>
      <c r="X14" s="69">
        <v>0</v>
      </c>
      <c r="Y14" s="67"/>
      <c r="Z14" s="66"/>
      <c r="AA14" s="66"/>
      <c r="AB14" s="66"/>
      <c r="AC14" s="69">
        <v>0</v>
      </c>
      <c r="AD14" s="70">
        <f>SUM(I14,N14,S14,X14,AC14)</f>
        <v>0</v>
      </c>
    </row>
    <row r="15" spans="1:34" s="30" customFormat="1" x14ac:dyDescent="0.35">
      <c r="A15" s="71" t="s">
        <v>17</v>
      </c>
      <c r="B15" s="72"/>
      <c r="D15" s="73"/>
      <c r="E15" s="74"/>
      <c r="F15" s="73"/>
      <c r="G15" s="73"/>
      <c r="H15" s="73"/>
      <c r="I15" s="54">
        <v>0</v>
      </c>
      <c r="J15" s="74"/>
      <c r="K15" s="73"/>
      <c r="L15" s="73"/>
      <c r="M15" s="73"/>
      <c r="N15" s="75">
        <v>0</v>
      </c>
      <c r="O15" s="74"/>
      <c r="P15" s="73"/>
      <c r="Q15" s="73"/>
      <c r="R15" s="73"/>
      <c r="S15" s="75">
        <v>0</v>
      </c>
      <c r="T15" s="74"/>
      <c r="U15" s="73"/>
      <c r="V15" s="73"/>
      <c r="W15" s="73"/>
      <c r="X15" s="75">
        <v>0</v>
      </c>
      <c r="Y15" s="74"/>
      <c r="Z15" s="73"/>
      <c r="AA15" s="73"/>
      <c r="AB15" s="73"/>
      <c r="AC15" s="75">
        <v>0</v>
      </c>
      <c r="AD15" s="70">
        <f t="shared" ref="AD15:AD22" si="24">SUM(I15,N15,S15,X15,AC15)</f>
        <v>0</v>
      </c>
    </row>
    <row r="16" spans="1:34" s="30" customFormat="1" x14ac:dyDescent="0.35">
      <c r="A16" s="71"/>
      <c r="B16" s="76"/>
      <c r="C16" s="73"/>
      <c r="D16" s="73"/>
      <c r="E16" s="74"/>
      <c r="F16" s="73"/>
      <c r="G16" s="73"/>
      <c r="H16" s="73"/>
      <c r="I16" s="54"/>
      <c r="J16" s="74"/>
      <c r="K16" s="73"/>
      <c r="L16" s="73"/>
      <c r="M16" s="73"/>
      <c r="N16" s="75"/>
      <c r="O16" s="74"/>
      <c r="P16" s="73"/>
      <c r="Q16" s="73"/>
      <c r="R16" s="73"/>
      <c r="S16" s="75"/>
      <c r="T16" s="74"/>
      <c r="U16" s="73"/>
      <c r="V16" s="73"/>
      <c r="W16" s="73"/>
      <c r="X16" s="75">
        <v>0</v>
      </c>
      <c r="Y16" s="74"/>
      <c r="Z16" s="73"/>
      <c r="AA16" s="73"/>
      <c r="AB16" s="73"/>
      <c r="AC16" s="75"/>
      <c r="AD16" s="70"/>
    </row>
    <row r="17" spans="1:30" s="14" customFormat="1" ht="19.5" customHeight="1" x14ac:dyDescent="0.35">
      <c r="A17" s="77" t="s">
        <v>26</v>
      </c>
      <c r="B17" s="78"/>
      <c r="C17" s="66"/>
      <c r="D17" s="66"/>
      <c r="E17" s="67"/>
      <c r="F17" s="66"/>
      <c r="G17" s="66"/>
      <c r="H17" s="66"/>
      <c r="I17" s="68">
        <v>0</v>
      </c>
      <c r="J17" s="67"/>
      <c r="K17" s="66"/>
      <c r="L17" s="66"/>
      <c r="M17" s="66"/>
      <c r="N17" s="69">
        <v>0</v>
      </c>
      <c r="O17" s="67"/>
      <c r="P17" s="66"/>
      <c r="Q17" s="66"/>
      <c r="R17" s="66"/>
      <c r="S17" s="69">
        <v>0</v>
      </c>
      <c r="T17" s="67"/>
      <c r="U17" s="66"/>
      <c r="V17" s="66"/>
      <c r="W17" s="66"/>
      <c r="X17" s="69">
        <v>0</v>
      </c>
      <c r="Y17" s="67"/>
      <c r="Z17" s="66"/>
      <c r="AA17" s="66"/>
      <c r="AB17" s="66"/>
      <c r="AC17" s="69"/>
      <c r="AD17" s="70">
        <f t="shared" si="24"/>
        <v>0</v>
      </c>
    </row>
    <row r="18" spans="1:30" s="14" customFormat="1" x14ac:dyDescent="0.35">
      <c r="A18" s="77" t="s">
        <v>18</v>
      </c>
      <c r="B18" s="78"/>
      <c r="C18" s="66"/>
      <c r="D18" s="66"/>
      <c r="E18" s="67"/>
      <c r="F18" s="66"/>
      <c r="G18" s="66"/>
      <c r="H18" s="66"/>
      <c r="I18" s="68">
        <v>0</v>
      </c>
      <c r="J18" s="67"/>
      <c r="K18" s="66"/>
      <c r="L18" s="66"/>
      <c r="M18" s="66"/>
      <c r="N18" s="69">
        <v>0</v>
      </c>
      <c r="O18" s="67"/>
      <c r="P18" s="66"/>
      <c r="Q18" s="66"/>
      <c r="R18" s="66"/>
      <c r="S18" s="69">
        <v>0</v>
      </c>
      <c r="T18" s="67"/>
      <c r="U18" s="66"/>
      <c r="V18" s="66"/>
      <c r="W18" s="66"/>
      <c r="X18" s="69"/>
      <c r="Y18" s="67"/>
      <c r="Z18" s="66"/>
      <c r="AA18" s="66"/>
      <c r="AB18" s="66"/>
      <c r="AC18" s="69"/>
      <c r="AD18" s="70"/>
    </row>
    <row r="19" spans="1:30" s="14" customFormat="1" x14ac:dyDescent="0.35">
      <c r="A19" s="145" t="s">
        <v>30</v>
      </c>
      <c r="B19" s="79"/>
      <c r="C19" s="73"/>
      <c r="D19" s="73"/>
      <c r="E19" s="74"/>
      <c r="F19" s="73"/>
      <c r="G19" s="73"/>
      <c r="H19" s="73"/>
      <c r="I19" s="54">
        <v>0</v>
      </c>
      <c r="J19" s="74"/>
      <c r="K19" s="73"/>
      <c r="L19" s="73"/>
      <c r="M19" s="73"/>
      <c r="N19" s="75">
        <v>0</v>
      </c>
      <c r="O19" s="74"/>
      <c r="P19" s="73"/>
      <c r="Q19" s="73"/>
      <c r="R19" s="73"/>
      <c r="S19" s="75">
        <v>0</v>
      </c>
      <c r="T19" s="74"/>
      <c r="U19" s="73"/>
      <c r="V19" s="73"/>
      <c r="W19" s="73"/>
      <c r="X19" s="75">
        <v>0</v>
      </c>
      <c r="Y19" s="74"/>
      <c r="Z19" s="73"/>
      <c r="AA19" s="73"/>
      <c r="AB19" s="73"/>
      <c r="AC19" s="75">
        <v>0</v>
      </c>
      <c r="AD19" s="80">
        <f t="shared" si="24"/>
        <v>0</v>
      </c>
    </row>
    <row r="20" spans="1:30" s="14" customFormat="1" x14ac:dyDescent="0.35">
      <c r="A20" s="145" t="s">
        <v>31</v>
      </c>
      <c r="B20" s="79"/>
      <c r="C20" s="73"/>
      <c r="D20" s="73"/>
      <c r="E20" s="74"/>
      <c r="F20" s="73"/>
      <c r="G20" s="73"/>
      <c r="H20" s="73"/>
      <c r="I20" s="54">
        <v>0</v>
      </c>
      <c r="J20" s="74"/>
      <c r="K20" s="73"/>
      <c r="L20" s="73"/>
      <c r="M20" s="73"/>
      <c r="N20" s="75">
        <v>0</v>
      </c>
      <c r="O20" s="74"/>
      <c r="P20" s="73"/>
      <c r="Q20" s="73"/>
      <c r="R20" s="73"/>
      <c r="S20" s="75">
        <v>0</v>
      </c>
      <c r="T20" s="74"/>
      <c r="U20" s="73"/>
      <c r="V20" s="73"/>
      <c r="W20" s="73"/>
      <c r="X20" s="75">
        <v>0</v>
      </c>
      <c r="Y20" s="74"/>
      <c r="Z20" s="73"/>
      <c r="AA20" s="73"/>
      <c r="AB20" s="73"/>
      <c r="AC20" s="75">
        <v>0</v>
      </c>
      <c r="AD20" s="80">
        <f t="shared" si="24"/>
        <v>0</v>
      </c>
    </row>
    <row r="21" spans="1:30" s="14" customFormat="1" ht="16" thickBot="1" x14ac:dyDescent="0.4">
      <c r="A21" s="81" t="s">
        <v>33</v>
      </c>
      <c r="B21" s="82"/>
      <c r="C21" s="59"/>
      <c r="D21" s="59"/>
      <c r="E21" s="60"/>
      <c r="F21" s="59"/>
      <c r="G21" s="59"/>
      <c r="H21" s="59"/>
      <c r="I21" s="61">
        <v>0</v>
      </c>
      <c r="J21" s="83"/>
      <c r="K21" s="84"/>
      <c r="L21" s="84"/>
      <c r="M21" s="84"/>
      <c r="N21" s="85"/>
      <c r="O21" s="83"/>
      <c r="P21" s="84"/>
      <c r="Q21" s="84"/>
      <c r="R21" s="84"/>
      <c r="S21" s="85"/>
      <c r="T21" s="83"/>
      <c r="U21" s="84"/>
      <c r="V21" s="84"/>
      <c r="W21" s="84"/>
      <c r="X21" s="85"/>
      <c r="Y21" s="83"/>
      <c r="Z21" s="84"/>
      <c r="AA21" s="84"/>
      <c r="AB21" s="84"/>
      <c r="AC21" s="85">
        <v>0</v>
      </c>
      <c r="AD21" s="63">
        <f t="shared" si="24"/>
        <v>0</v>
      </c>
    </row>
    <row r="22" spans="1:30" s="30" customFormat="1" ht="16.5" customHeight="1" thickBot="1" x14ac:dyDescent="0.4">
      <c r="A22" s="86" t="s">
        <v>29</v>
      </c>
      <c r="B22" s="58"/>
      <c r="C22" s="59"/>
      <c r="D22" s="59"/>
      <c r="E22" s="60"/>
      <c r="F22" s="59"/>
      <c r="G22" s="73"/>
      <c r="H22" s="73"/>
      <c r="I22" s="75">
        <v>0</v>
      </c>
      <c r="J22" s="59"/>
      <c r="K22" s="59"/>
      <c r="L22" s="73"/>
      <c r="M22" s="73"/>
      <c r="N22" s="75">
        <v>0</v>
      </c>
      <c r="O22" s="60"/>
      <c r="P22" s="59"/>
      <c r="Q22" s="73"/>
      <c r="R22" s="73"/>
      <c r="S22" s="75">
        <v>0</v>
      </c>
      <c r="T22" s="60"/>
      <c r="U22" s="59"/>
      <c r="V22" s="73"/>
      <c r="W22" s="73"/>
      <c r="X22" s="75">
        <v>0</v>
      </c>
      <c r="Y22" s="60"/>
      <c r="Z22" s="59"/>
      <c r="AA22" s="73"/>
      <c r="AB22" s="73"/>
      <c r="AC22" s="75">
        <v>0</v>
      </c>
      <c r="AD22" s="70">
        <f t="shared" si="24"/>
        <v>0</v>
      </c>
    </row>
    <row r="23" spans="1:30" s="30" customFormat="1" ht="16" thickBot="1" x14ac:dyDescent="0.4">
      <c r="A23" s="50" t="s">
        <v>19</v>
      </c>
      <c r="B23" s="51"/>
      <c r="C23" s="73"/>
      <c r="D23" s="73"/>
      <c r="E23" s="74"/>
      <c r="F23" s="73"/>
      <c r="G23" s="73"/>
      <c r="H23" s="73"/>
      <c r="I23" s="87">
        <f>SUM(I14:I22)</f>
        <v>0</v>
      </c>
      <c r="J23" s="73"/>
      <c r="K23" s="73"/>
      <c r="L23" s="73"/>
      <c r="M23" s="73"/>
      <c r="N23" s="87">
        <f>SUM(N14:N22)</f>
        <v>0</v>
      </c>
      <c r="O23" s="74"/>
      <c r="P23" s="73"/>
      <c r="Q23" s="73"/>
      <c r="R23" s="73"/>
      <c r="S23" s="87">
        <f>SUM(S14:S22)</f>
        <v>0</v>
      </c>
      <c r="T23" s="74"/>
      <c r="U23" s="73"/>
      <c r="V23" s="73"/>
      <c r="W23" s="73"/>
      <c r="X23" s="87">
        <f>SUM(X14:X22)</f>
        <v>0</v>
      </c>
      <c r="Y23" s="74"/>
      <c r="Z23" s="73"/>
      <c r="AA23" s="73"/>
      <c r="AB23" s="73"/>
      <c r="AC23" s="87">
        <f>SUM(AC14:AC22)</f>
        <v>0</v>
      </c>
      <c r="AD23" s="88">
        <f>SUM(I23,N23,S23,X23,AC23)</f>
        <v>0</v>
      </c>
    </row>
    <row r="24" spans="1:30" s="30" customFormat="1" x14ac:dyDescent="0.35">
      <c r="A24" s="89"/>
      <c r="B24" s="51"/>
      <c r="C24" s="90"/>
      <c r="D24" s="90"/>
      <c r="E24" s="91"/>
      <c r="F24" s="90"/>
      <c r="G24" s="90"/>
      <c r="H24" s="90"/>
      <c r="I24" s="75"/>
      <c r="J24" s="90"/>
      <c r="K24" s="90"/>
      <c r="L24" s="90"/>
      <c r="M24" s="90"/>
      <c r="N24" s="75"/>
      <c r="O24" s="91"/>
      <c r="P24" s="90"/>
      <c r="Q24" s="90"/>
      <c r="R24" s="90"/>
      <c r="S24" s="75"/>
      <c r="T24" s="91"/>
      <c r="U24" s="90"/>
      <c r="V24" s="90"/>
      <c r="W24" s="90"/>
      <c r="X24" s="75"/>
      <c r="Y24" s="91"/>
      <c r="Z24" s="90"/>
      <c r="AA24" s="90"/>
      <c r="AB24" s="90"/>
      <c r="AC24" s="75"/>
      <c r="AD24" s="80"/>
    </row>
    <row r="25" spans="1:30" s="14" customFormat="1" ht="16" thickBot="1" x14ac:dyDescent="0.4">
      <c r="A25" s="131" t="s">
        <v>20</v>
      </c>
      <c r="B25" s="132"/>
      <c r="C25" s="133"/>
      <c r="D25" s="133"/>
      <c r="E25" s="92"/>
      <c r="F25" s="93"/>
      <c r="G25" s="93"/>
      <c r="H25" s="93"/>
      <c r="I25" s="94">
        <f>I11+I23</f>
        <v>0</v>
      </c>
      <c r="J25" s="93"/>
      <c r="K25" s="93"/>
      <c r="L25" s="93"/>
      <c r="M25" s="93"/>
      <c r="N25" s="94">
        <f>N11+N23</f>
        <v>0</v>
      </c>
      <c r="O25" s="92"/>
      <c r="P25" s="93"/>
      <c r="Q25" s="93"/>
      <c r="R25" s="93"/>
      <c r="S25" s="94">
        <f>S11+S23</f>
        <v>0</v>
      </c>
      <c r="T25" s="92"/>
      <c r="U25" s="93"/>
      <c r="V25" s="93"/>
      <c r="W25" s="93"/>
      <c r="X25" s="94">
        <f>X11+X23</f>
        <v>0</v>
      </c>
      <c r="Y25" s="92"/>
      <c r="Z25" s="93"/>
      <c r="AA25" s="93"/>
      <c r="AB25" s="93"/>
      <c r="AC25" s="94">
        <f>AC11+AC23</f>
        <v>0</v>
      </c>
      <c r="AD25" s="95">
        <f>SUM(I25,N25,S25,X25,AC25)</f>
        <v>0</v>
      </c>
    </row>
    <row r="26" spans="1:30" s="104" customFormat="1" x14ac:dyDescent="0.35">
      <c r="A26" s="96" t="s">
        <v>34</v>
      </c>
      <c r="B26" s="97" t="s">
        <v>35</v>
      </c>
      <c r="C26" s="98"/>
      <c r="D26" s="98"/>
      <c r="E26" s="99"/>
      <c r="F26" s="100"/>
      <c r="G26" s="100"/>
      <c r="H26" s="100"/>
      <c r="I26" s="101">
        <f>G11</f>
        <v>0</v>
      </c>
      <c r="J26" s="102"/>
      <c r="K26" s="102"/>
      <c r="L26" s="102"/>
      <c r="M26" s="102"/>
      <c r="N26" s="101">
        <f>L11</f>
        <v>0</v>
      </c>
      <c r="O26" s="102"/>
      <c r="P26" s="102"/>
      <c r="Q26" s="102"/>
      <c r="R26" s="102"/>
      <c r="S26" s="101">
        <f>Q11</f>
        <v>0</v>
      </c>
      <c r="T26" s="102"/>
      <c r="U26" s="102"/>
      <c r="V26" s="102"/>
      <c r="W26" s="102"/>
      <c r="X26" s="101">
        <f>V11</f>
        <v>0</v>
      </c>
      <c r="Y26" s="102"/>
      <c r="Z26" s="102"/>
      <c r="AA26" s="102"/>
      <c r="AB26" s="102"/>
      <c r="AC26" s="101">
        <f>AC11+AC14+AC15+AC16+AC17+AC19+AC20+AC21</f>
        <v>0</v>
      </c>
      <c r="AD26" s="103">
        <f>SUM(I26,N26,S26,X26,AC26)</f>
        <v>0</v>
      </c>
    </row>
    <row r="27" spans="1:30" s="111" customFormat="1" x14ac:dyDescent="0.35">
      <c r="A27" s="105" t="s">
        <v>36</v>
      </c>
      <c r="B27" s="106"/>
      <c r="C27" s="107"/>
      <c r="D27" s="107"/>
      <c r="E27" s="108"/>
      <c r="F27" s="107"/>
      <c r="G27" s="107"/>
      <c r="H27" s="107" t="s">
        <v>34</v>
      </c>
      <c r="I27" s="109">
        <f>ROUNDDOWN((I26*0.601),5)</f>
        <v>0</v>
      </c>
      <c r="J27" s="110"/>
      <c r="K27" s="110"/>
      <c r="L27" s="110"/>
      <c r="M27" s="110"/>
      <c r="N27" s="109">
        <f>ROUNDDOWN((N26*0.601),5)</f>
        <v>0</v>
      </c>
      <c r="O27" s="110"/>
      <c r="P27" s="110"/>
      <c r="Q27" s="110"/>
      <c r="R27" s="110"/>
      <c r="S27" s="109">
        <f>ROUNDDOWN((S26*0.601),5)</f>
        <v>0</v>
      </c>
      <c r="T27" s="110"/>
      <c r="U27" s="110"/>
      <c r="V27" s="110"/>
      <c r="W27" s="110"/>
      <c r="X27" s="109">
        <f>ROUNDDOWN((X26*0.601),5)</f>
        <v>0</v>
      </c>
      <c r="Y27" s="110"/>
      <c r="Z27" s="110"/>
      <c r="AA27" s="110"/>
      <c r="AB27" s="110"/>
      <c r="AC27" s="109">
        <f>ROUNDDOWN((AC26*0.6),5)</f>
        <v>0</v>
      </c>
      <c r="AD27" s="103">
        <f>SUM(I27,N27,S27,X27,AC27)</f>
        <v>0</v>
      </c>
    </row>
    <row r="28" spans="1:30" s="111" customFormat="1" x14ac:dyDescent="0.35">
      <c r="A28" s="105" t="s">
        <v>25</v>
      </c>
      <c r="B28" s="106"/>
      <c r="C28" s="107"/>
      <c r="D28" s="107"/>
      <c r="E28" s="108"/>
      <c r="F28" s="107"/>
      <c r="G28" s="107"/>
      <c r="H28" s="107"/>
      <c r="I28" s="134">
        <v>0</v>
      </c>
      <c r="J28" s="110"/>
      <c r="K28" s="110"/>
      <c r="L28" s="110"/>
      <c r="M28" s="110"/>
      <c r="N28" s="134">
        <v>0</v>
      </c>
      <c r="O28" s="110"/>
      <c r="P28" s="110"/>
      <c r="Q28" s="110"/>
      <c r="R28" s="110"/>
      <c r="S28" s="134">
        <v>0</v>
      </c>
      <c r="T28" s="110"/>
      <c r="U28" s="110"/>
      <c r="V28" s="110"/>
      <c r="W28" s="110"/>
      <c r="X28" s="134">
        <v>0</v>
      </c>
      <c r="Y28" s="110"/>
      <c r="Z28" s="110"/>
      <c r="AA28" s="110"/>
      <c r="AB28" s="110"/>
      <c r="AC28" s="134">
        <v>0</v>
      </c>
      <c r="AD28" s="103">
        <f>SUM(I28,N28,S28,X28,AC28)</f>
        <v>0</v>
      </c>
    </row>
    <row r="29" spans="1:30" s="30" customFormat="1" x14ac:dyDescent="0.35">
      <c r="A29" s="112" t="s">
        <v>23</v>
      </c>
      <c r="B29" s="113"/>
      <c r="C29" s="114"/>
      <c r="D29" s="114"/>
      <c r="E29" s="115"/>
      <c r="F29" s="114"/>
      <c r="G29" s="114"/>
      <c r="H29" s="114"/>
      <c r="I29" s="116">
        <f>I25+I27+I28</f>
        <v>0</v>
      </c>
      <c r="J29" s="117"/>
      <c r="K29" s="118"/>
      <c r="L29" s="118"/>
      <c r="M29" s="118"/>
      <c r="N29" s="116">
        <f>N25+N27+N28</f>
        <v>0</v>
      </c>
      <c r="O29" s="117"/>
      <c r="P29" s="118"/>
      <c r="Q29" s="118"/>
      <c r="R29" s="118"/>
      <c r="S29" s="116">
        <f>S25+S27+S28</f>
        <v>0</v>
      </c>
      <c r="T29" s="117"/>
      <c r="U29" s="118"/>
      <c r="V29" s="118"/>
      <c r="W29" s="118"/>
      <c r="X29" s="116">
        <f>X25+X27+X28</f>
        <v>0</v>
      </c>
      <c r="Y29" s="117"/>
      <c r="Z29" s="118"/>
      <c r="AA29" s="118"/>
      <c r="AB29" s="118"/>
      <c r="AC29" s="116">
        <f>AC25+AC27+AC28</f>
        <v>0</v>
      </c>
      <c r="AD29" s="103">
        <f>SUM(I29,N29,S29,X29,AC29)</f>
        <v>0</v>
      </c>
    </row>
    <row r="30" spans="1:30" x14ac:dyDescent="0.35">
      <c r="C30" s="129"/>
      <c r="D30" s="129"/>
      <c r="E30" s="129"/>
      <c r="F30" s="129"/>
      <c r="G30" s="129"/>
      <c r="H30" s="129"/>
      <c r="J30" s="130"/>
      <c r="K30" s="130"/>
      <c r="L30" s="130"/>
      <c r="M30" s="130"/>
      <c r="N30" s="135"/>
      <c r="O30" s="122"/>
      <c r="P30" s="120"/>
      <c r="Q30" s="120"/>
      <c r="R30" s="120"/>
      <c r="S30" s="121"/>
      <c r="T30" s="122"/>
      <c r="U30" s="120"/>
      <c r="V30" s="120"/>
      <c r="W30" s="120"/>
      <c r="X30" s="121"/>
      <c r="Y30" s="122"/>
      <c r="Z30" s="120"/>
      <c r="AA30" s="120"/>
      <c r="AB30" s="120"/>
      <c r="AC30" s="121"/>
      <c r="AD30" s="121"/>
    </row>
    <row r="31" spans="1:30" x14ac:dyDescent="0.35"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5"/>
    </row>
    <row r="32" spans="1:30" x14ac:dyDescent="0.35"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</row>
    <row r="33" spans="31:32" ht="16.5" customHeight="1" x14ac:dyDescent="0.35">
      <c r="AE33" s="127"/>
      <c r="AF33" s="127"/>
    </row>
    <row r="34" spans="31:32" x14ac:dyDescent="0.35">
      <c r="AE34" s="127"/>
      <c r="AF34" s="127"/>
    </row>
    <row r="35" spans="31:32" x14ac:dyDescent="0.35">
      <c r="AE35" s="127"/>
      <c r="AF35" s="127"/>
    </row>
    <row r="36" spans="31:32" x14ac:dyDescent="0.35">
      <c r="AE36" s="127"/>
      <c r="AF36" s="127"/>
    </row>
    <row r="37" spans="31:32" x14ac:dyDescent="0.35">
      <c r="AE37" s="128"/>
      <c r="AF37" s="128"/>
    </row>
  </sheetData>
  <mergeCells count="5">
    <mergeCell ref="F3:I3"/>
    <mergeCell ref="J3:N3"/>
    <mergeCell ref="O3:S3"/>
    <mergeCell ref="T3:X3"/>
    <mergeCell ref="Y3:AC3"/>
  </mergeCells>
  <pageMargins left="0.25" right="0.2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Prime 5yrs</vt:lpstr>
      <vt:lpstr>Subcontract</vt:lpstr>
      <vt:lpstr>'Prime 5yrs'!Print_Titles</vt:lpstr>
      <vt:lpstr>Subcontract!Print_Titles</vt:lpstr>
    </vt:vector>
  </TitlesOfParts>
  <Company>Columbia University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aff2113</dc:creator>
  <cp:lastModifiedBy>Windows User</cp:lastModifiedBy>
  <cp:lastPrinted>2016-09-08T17:30:07Z</cp:lastPrinted>
  <dcterms:created xsi:type="dcterms:W3CDTF">2011-09-20T14:20:13Z</dcterms:created>
  <dcterms:modified xsi:type="dcterms:W3CDTF">2021-01-16T01:36:11Z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